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770" windowHeight="11970"/>
  </bookViews>
  <sheets>
    <sheet name="ИП" sheetId="26" r:id="rId1"/>
  </sheets>
  <definedNames>
    <definedName name="_xlnm.Print_Titles" localSheetId="0">ИП!$3:$3</definedName>
  </definedNames>
  <calcPr calcId="162913"/>
</workbook>
</file>

<file path=xl/calcChain.xml><?xml version="1.0" encoding="utf-8"?>
<calcChain xmlns="http://schemas.openxmlformats.org/spreadsheetml/2006/main">
  <c r="G536" i="26" l="1"/>
  <c r="G535" i="26" s="1"/>
  <c r="D602" i="26" l="1"/>
  <c r="F42" i="26" l="1"/>
  <c r="F422" i="26" l="1"/>
  <c r="D204" i="26" l="1"/>
  <c r="D203" i="26"/>
  <c r="F298" i="26" l="1"/>
  <c r="F547" i="26"/>
  <c r="F548" i="26"/>
  <c r="F549" i="26"/>
  <c r="F550" i="26"/>
  <c r="F551" i="26"/>
  <c r="F546" i="26" l="1"/>
  <c r="D266" i="26" l="1"/>
  <c r="D265" i="26"/>
  <c r="F435" i="26" l="1"/>
  <c r="F678" i="26" l="1"/>
  <c r="F677" i="26"/>
  <c r="F676" i="26"/>
  <c r="F675" i="26"/>
  <c r="F674" i="26"/>
  <c r="F667" i="26"/>
  <c r="F666" i="26"/>
  <c r="F665" i="26"/>
  <c r="F664" i="26"/>
  <c r="F663" i="26"/>
  <c r="F662" i="26"/>
  <c r="F659" i="26"/>
  <c r="F658" i="26"/>
  <c r="F657" i="26"/>
  <c r="F656" i="26"/>
  <c r="F655" i="26"/>
  <c r="F654" i="26"/>
  <c r="F653" i="26"/>
  <c r="F650" i="26"/>
  <c r="F648" i="26"/>
  <c r="F647" i="26"/>
  <c r="F646" i="26"/>
  <c r="F645" i="26"/>
  <c r="F644" i="26"/>
  <c r="F643" i="26"/>
  <c r="F642" i="26"/>
  <c r="F641" i="26"/>
  <c r="F638" i="26"/>
  <c r="F637" i="26"/>
  <c r="F636" i="26"/>
  <c r="F635" i="26"/>
  <c r="F634" i="26"/>
  <c r="F633" i="26"/>
  <c r="F632" i="26"/>
  <c r="F629" i="26"/>
  <c r="F628" i="26"/>
  <c r="F627" i="26"/>
  <c r="F626" i="26"/>
  <c r="F625" i="26"/>
  <c r="F624" i="26"/>
  <c r="F623" i="26"/>
  <c r="F622" i="26"/>
  <c r="F619" i="26"/>
  <c r="F618" i="26"/>
  <c r="F617" i="26"/>
  <c r="F616" i="26"/>
  <c r="F615" i="26"/>
  <c r="F614" i="26"/>
  <c r="F600" i="26"/>
  <c r="F599" i="26"/>
  <c r="F598" i="26"/>
  <c r="F597" i="26"/>
  <c r="F596" i="26"/>
  <c r="F595" i="26"/>
  <c r="F594" i="26"/>
  <c r="F591" i="26"/>
  <c r="F590" i="26"/>
  <c r="F589" i="26"/>
  <c r="F588" i="26"/>
  <c r="F587" i="26"/>
  <c r="F586" i="26"/>
  <c r="F585" i="26"/>
  <c r="F583" i="26"/>
  <c r="F579" i="26"/>
  <c r="F578" i="26"/>
  <c r="F577" i="26"/>
  <c r="F576" i="26"/>
  <c r="F574" i="26"/>
  <c r="F573" i="26"/>
  <c r="F571" i="26"/>
  <c r="F570" i="26"/>
  <c r="F569" i="26"/>
  <c r="F568" i="26"/>
  <c r="F567" i="26"/>
  <c r="F566" i="26"/>
  <c r="F565" i="26"/>
  <c r="F562" i="26"/>
  <c r="F559" i="26"/>
  <c r="F557" i="26"/>
  <c r="F556" i="26"/>
  <c r="F555" i="26"/>
  <c r="F554" i="26"/>
  <c r="F544" i="26"/>
  <c r="F543" i="26"/>
  <c r="F541" i="26"/>
  <c r="F540" i="26"/>
  <c r="F539" i="26"/>
  <c r="F538" i="26"/>
  <c r="F534" i="26"/>
  <c r="F533" i="26"/>
  <c r="F532" i="26"/>
  <c r="F531" i="26"/>
  <c r="F529" i="26"/>
  <c r="F528" i="26"/>
  <c r="F527" i="26"/>
  <c r="F526" i="26"/>
  <c r="F524" i="26"/>
  <c r="F523" i="26"/>
  <c r="F522" i="26"/>
  <c r="F521" i="26"/>
  <c r="F518" i="26"/>
  <c r="F517" i="26"/>
  <c r="F516" i="26"/>
  <c r="F515" i="26"/>
  <c r="F514" i="26"/>
  <c r="F512" i="26"/>
  <c r="F511" i="26"/>
  <c r="F510" i="26"/>
  <c r="F509" i="26"/>
  <c r="F508" i="26"/>
  <c r="F507" i="26"/>
  <c r="F506" i="26"/>
  <c r="F505" i="26"/>
  <c r="F504" i="26"/>
  <c r="F503" i="26"/>
  <c r="F502" i="26"/>
  <c r="F501" i="26"/>
  <c r="F500" i="26"/>
  <c r="F499" i="26"/>
  <c r="F497" i="26"/>
  <c r="F496" i="26"/>
  <c r="F495" i="26"/>
  <c r="F494" i="26"/>
  <c r="F492" i="26"/>
  <c r="F491" i="26"/>
  <c r="F490" i="26"/>
  <c r="F489" i="26"/>
  <c r="F488" i="26"/>
  <c r="F487" i="26"/>
  <c r="F486" i="26"/>
  <c r="F485" i="26"/>
  <c r="F484" i="26"/>
  <c r="F483" i="26"/>
  <c r="F482" i="26"/>
  <c r="F481" i="26"/>
  <c r="F480" i="26"/>
  <c r="F479" i="26"/>
  <c r="F477" i="26"/>
  <c r="F476" i="26"/>
  <c r="F475" i="26"/>
  <c r="F474" i="26"/>
  <c r="F473" i="26"/>
  <c r="F472" i="26"/>
  <c r="F471" i="26"/>
  <c r="F470" i="26"/>
  <c r="F469" i="26"/>
  <c r="F468" i="26"/>
  <c r="F467" i="26"/>
  <c r="F466" i="26"/>
  <c r="F465" i="26"/>
  <c r="F464" i="26"/>
  <c r="F463" i="26"/>
  <c r="F462" i="26"/>
  <c r="F460" i="26"/>
  <c r="F459" i="26"/>
  <c r="F458" i="26"/>
  <c r="F456" i="26"/>
  <c r="F455" i="26"/>
  <c r="F454" i="26"/>
  <c r="F453" i="26"/>
  <c r="F451" i="26"/>
  <c r="F450" i="26"/>
  <c r="F449" i="26"/>
  <c r="F448" i="26"/>
  <c r="F447" i="26"/>
  <c r="F446" i="26"/>
  <c r="F445" i="26"/>
  <c r="F444" i="26"/>
  <c r="F443" i="26"/>
  <c r="F442" i="26"/>
  <c r="F441" i="26"/>
  <c r="F440" i="26"/>
  <c r="F439" i="26"/>
  <c r="F437" i="26"/>
  <c r="F436" i="26"/>
  <c r="F434" i="26"/>
  <c r="F433" i="26"/>
  <c r="F432" i="26"/>
  <c r="F431" i="26"/>
  <c r="F430" i="26"/>
  <c r="F428" i="26"/>
  <c r="F427" i="26"/>
  <c r="F426" i="26"/>
  <c r="F425" i="26"/>
  <c r="F420" i="26"/>
  <c r="F419" i="26"/>
  <c r="F418" i="26"/>
  <c r="F417" i="26"/>
  <c r="F416" i="26"/>
  <c r="F415" i="26"/>
  <c r="F414" i="26"/>
  <c r="F413" i="26"/>
  <c r="F412" i="26"/>
  <c r="F411" i="26"/>
  <c r="F407" i="26"/>
  <c r="F406" i="26"/>
  <c r="F405" i="26"/>
  <c r="F403" i="26"/>
  <c r="F402" i="26"/>
  <c r="F401" i="26"/>
  <c r="F400" i="26"/>
  <c r="F399" i="26"/>
  <c r="F397" i="26"/>
  <c r="F396" i="26"/>
  <c r="F395" i="26"/>
  <c r="F394" i="26"/>
  <c r="F393" i="26"/>
  <c r="F392" i="26"/>
  <c r="F391" i="26"/>
  <c r="F390" i="26"/>
  <c r="F388" i="26"/>
  <c r="F387" i="26"/>
  <c r="F386" i="26"/>
  <c r="F385" i="26"/>
  <c r="F384" i="26"/>
  <c r="F382" i="26"/>
  <c r="F381" i="26"/>
  <c r="F380" i="26"/>
  <c r="F379" i="26"/>
  <c r="F378" i="26"/>
  <c r="F377" i="26"/>
  <c r="F376" i="26"/>
  <c r="F375" i="26"/>
  <c r="F374" i="26"/>
  <c r="F372" i="26"/>
  <c r="F371" i="26"/>
  <c r="F370" i="26"/>
  <c r="F369" i="26"/>
  <c r="F368" i="26"/>
  <c r="F367" i="26"/>
  <c r="F366" i="26"/>
  <c r="F365" i="26"/>
  <c r="F364" i="26"/>
  <c r="F358" i="26"/>
  <c r="F357" i="26"/>
  <c r="F356" i="26"/>
  <c r="F355" i="26"/>
  <c r="F354" i="26"/>
  <c r="F353" i="26"/>
  <c r="F352" i="26"/>
  <c r="F351" i="26"/>
  <c r="F350" i="26"/>
  <c r="F347" i="26"/>
  <c r="F346" i="26"/>
  <c r="F345" i="26"/>
  <c r="F344" i="26"/>
  <c r="F343" i="26"/>
  <c r="F342" i="26"/>
  <c r="F341" i="26"/>
  <c r="F338" i="26"/>
  <c r="F337" i="26"/>
  <c r="F336" i="26"/>
  <c r="F335" i="26"/>
  <c r="F334" i="26"/>
  <c r="F333" i="26"/>
  <c r="F332" i="26"/>
  <c r="F328" i="26"/>
  <c r="F327" i="26"/>
  <c r="F325" i="26"/>
  <c r="F324" i="26"/>
  <c r="F323" i="26"/>
  <c r="F322" i="26"/>
  <c r="F321" i="26"/>
  <c r="F320" i="26"/>
  <c r="F319" i="26"/>
  <c r="F316" i="26"/>
  <c r="F315" i="26"/>
  <c r="F314" i="26"/>
  <c r="F313" i="26"/>
  <c r="F312" i="26"/>
  <c r="F311" i="26"/>
  <c r="F310" i="26"/>
  <c r="F309" i="26"/>
  <c r="F308" i="26"/>
  <c r="F306" i="26"/>
  <c r="F305" i="26"/>
  <c r="F304" i="26"/>
  <c r="F303" i="26"/>
  <c r="F302" i="26"/>
  <c r="F301" i="26"/>
  <c r="F300" i="26"/>
  <c r="F297" i="26"/>
  <c r="F296" i="26"/>
  <c r="F295" i="26"/>
  <c r="F294" i="26"/>
  <c r="F293" i="26"/>
  <c r="F292" i="26"/>
  <c r="F288" i="26"/>
  <c r="F287" i="26"/>
  <c r="F286" i="26"/>
  <c r="F285" i="26"/>
  <c r="F284" i="26"/>
  <c r="F283" i="26"/>
  <c r="F282" i="26"/>
  <c r="F281" i="26"/>
  <c r="F279" i="26"/>
  <c r="F278" i="26"/>
  <c r="F277" i="26"/>
  <c r="F274" i="26"/>
  <c r="F273" i="26"/>
  <c r="F272" i="26"/>
  <c r="F271" i="26"/>
  <c r="F270" i="26"/>
  <c r="F269" i="26"/>
  <c r="F268" i="26"/>
  <c r="F263" i="26"/>
  <c r="F262" i="26"/>
  <c r="F261" i="26"/>
  <c r="F260" i="26"/>
  <c r="F259" i="26"/>
  <c r="F258" i="26"/>
  <c r="F257" i="26"/>
  <c r="F256" i="26"/>
  <c r="F255" i="26"/>
  <c r="F254" i="26"/>
  <c r="F248" i="26"/>
  <c r="F247" i="26"/>
  <c r="F245" i="26"/>
  <c r="F244" i="26"/>
  <c r="F243" i="26"/>
  <c r="F242" i="26"/>
  <c r="F241" i="26"/>
  <c r="F228" i="26"/>
  <c r="F227" i="26"/>
  <c r="F224" i="26"/>
  <c r="F223" i="26"/>
  <c r="F216" i="26"/>
  <c r="F215" i="26"/>
  <c r="F212" i="26"/>
  <c r="F211" i="26"/>
  <c r="F208" i="26"/>
  <c r="F199" i="26"/>
  <c r="F198" i="26"/>
  <c r="F197" i="26"/>
  <c r="F196" i="26"/>
  <c r="F173" i="26"/>
  <c r="F172" i="26"/>
  <c r="F171" i="26"/>
  <c r="F170" i="26"/>
  <c r="F166" i="26"/>
  <c r="F165" i="26"/>
  <c r="F164" i="26"/>
  <c r="F163" i="26"/>
  <c r="F162" i="26"/>
  <c r="F161" i="26"/>
  <c r="F160" i="26"/>
  <c r="F159" i="26"/>
  <c r="F157" i="26"/>
  <c r="F155" i="26"/>
  <c r="F154" i="26"/>
  <c r="F153" i="26"/>
  <c r="F152" i="26"/>
  <c r="F151" i="26"/>
  <c r="F150" i="26"/>
  <c r="F149" i="26"/>
  <c r="F148" i="26"/>
  <c r="F146" i="26"/>
  <c r="F145" i="26"/>
  <c r="F143" i="26"/>
  <c r="F141" i="26"/>
  <c r="F140" i="26"/>
  <c r="F138" i="26"/>
  <c r="F136" i="26"/>
  <c r="F135" i="26"/>
  <c r="F133" i="26"/>
  <c r="F132" i="26"/>
  <c r="F131" i="26"/>
  <c r="F129" i="26"/>
  <c r="F128" i="26"/>
  <c r="F127" i="26"/>
  <c r="F125" i="26"/>
  <c r="F124" i="26"/>
  <c r="F122" i="26"/>
  <c r="F121" i="26"/>
  <c r="F119" i="26"/>
  <c r="F118" i="26"/>
  <c r="F116" i="26"/>
  <c r="F115" i="26"/>
  <c r="F113" i="26"/>
  <c r="F112" i="26"/>
  <c r="F111" i="26"/>
  <c r="F109" i="26"/>
  <c r="F108" i="26"/>
  <c r="F106" i="26"/>
  <c r="F105" i="26"/>
  <c r="F103" i="26"/>
  <c r="F102" i="26"/>
  <c r="F100" i="26"/>
  <c r="F99" i="26"/>
  <c r="F97" i="26"/>
  <c r="F95" i="26"/>
  <c r="F94" i="26"/>
  <c r="F93" i="26"/>
  <c r="F92" i="26"/>
  <c r="F91" i="26"/>
  <c r="F90" i="26"/>
  <c r="F89" i="26"/>
  <c r="F88" i="26"/>
  <c r="F86" i="26"/>
  <c r="F85" i="26"/>
  <c r="F84" i="26"/>
  <c r="F83" i="26"/>
  <c r="F81" i="26"/>
  <c r="F80" i="26"/>
  <c r="F79" i="26"/>
  <c r="F78" i="26"/>
  <c r="F77" i="26"/>
  <c r="F76" i="26"/>
  <c r="F75" i="26"/>
  <c r="F74" i="26"/>
  <c r="F73" i="26"/>
  <c r="F72" i="26"/>
  <c r="F71" i="26"/>
  <c r="F70" i="26"/>
  <c r="F69" i="26"/>
  <c r="F67" i="26"/>
  <c r="F66" i="26"/>
  <c r="F64" i="26"/>
  <c r="F62" i="26"/>
  <c r="F61" i="26"/>
  <c r="F60" i="26"/>
  <c r="F58" i="26"/>
  <c r="F57" i="26"/>
  <c r="F55" i="26"/>
  <c r="F54" i="26"/>
  <c r="F53" i="26"/>
  <c r="F52" i="26"/>
  <c r="F51" i="26"/>
  <c r="F50" i="26"/>
  <c r="F49" i="26"/>
  <c r="F47" i="26"/>
  <c r="F45" i="26"/>
  <c r="F44" i="26"/>
  <c r="F43" i="26"/>
  <c r="F41" i="26"/>
  <c r="F40" i="26"/>
  <c r="F38" i="26"/>
  <c r="F36" i="26"/>
  <c r="F35" i="26"/>
  <c r="F34" i="26"/>
  <c r="F32" i="26"/>
  <c r="F31" i="26"/>
  <c r="F30" i="26"/>
  <c r="F29" i="26"/>
  <c r="F27" i="26"/>
  <c r="F26" i="26"/>
  <c r="F25" i="26"/>
  <c r="F24" i="26"/>
  <c r="F22" i="26"/>
  <c r="F21" i="26"/>
  <c r="F18" i="26"/>
  <c r="F16" i="26"/>
  <c r="F15" i="26"/>
  <c r="F14" i="26"/>
  <c r="E12" i="26"/>
  <c r="F12" i="26" s="1"/>
  <c r="F10" i="26"/>
  <c r="F9" i="26"/>
  <c r="F8" i="26"/>
  <c r="F7" i="26"/>
  <c r="F291" i="26" l="1"/>
  <c r="F680" i="26"/>
  <c r="F685" i="26" s="1"/>
  <c r="F530" i="26"/>
  <c r="F520" i="26" s="1"/>
  <c r="F525" i="26" s="1"/>
  <c r="F493" i="26" s="1"/>
  <c r="F452" i="26" s="1"/>
  <c r="F424" i="26" s="1"/>
  <c r="F373" i="26" s="1"/>
  <c r="F398" i="26" s="1"/>
  <c r="F410" i="26" s="1"/>
  <c r="F363" i="26" s="1"/>
  <c r="F421" i="26" s="1"/>
  <c r="F383" i="26" s="1"/>
  <c r="F389" i="26" s="1"/>
  <c r="F253" i="26" s="1"/>
  <c r="F240" i="26" s="1"/>
  <c r="F318" i="26" s="1"/>
  <c r="F267" i="26" s="1"/>
  <c r="F307" i="26" s="1"/>
  <c r="F246" i="26" s="1"/>
  <c r="F299" i="26" s="1"/>
  <c r="F326" i="26" s="1"/>
  <c r="F331" i="26" s="1"/>
  <c r="F251" i="26" s="1"/>
  <c r="F349" i="26" s="1"/>
  <c r="F276" i="26" s="1"/>
  <c r="F280" i="26" s="1"/>
  <c r="F340" i="26" s="1"/>
  <c r="F184" i="26" s="1"/>
  <c r="F175" i="26" s="1"/>
  <c r="F169" i="26" s="1"/>
  <c r="F158" i="26"/>
  <c r="F20" i="26"/>
  <c r="F59" i="26" s="1"/>
  <c r="F56" i="26" s="1"/>
  <c r="F63" i="26" s="1"/>
  <c r="F46" i="26" s="1"/>
  <c r="F65" i="26" s="1"/>
  <c r="F13" i="26" s="1"/>
  <c r="F17" i="26" s="1"/>
  <c r="F11" i="26" s="1"/>
  <c r="F6" i="26" s="1"/>
  <c r="F23" i="26" s="1"/>
  <c r="F48" i="26" s="1"/>
  <c r="F37" i="26" s="1"/>
  <c r="F498" i="26"/>
  <c r="F564" i="26"/>
  <c r="F668" i="26"/>
  <c r="F553" i="26"/>
  <c r="F661" i="26"/>
  <c r="F33" i="26"/>
  <c r="F478" i="26"/>
  <c r="F429" i="26" s="1"/>
  <c r="F457" i="26" s="1"/>
  <c r="F584" i="26" s="1"/>
  <c r="F631" i="26" s="1"/>
  <c r="F621" i="26" s="1"/>
  <c r="F652" i="26" s="1"/>
  <c r="F593" i="26" s="1"/>
  <c r="F640" i="26" s="1"/>
  <c r="F575" i="26" s="1"/>
  <c r="F613" i="26" s="1"/>
  <c r="F602" i="26" s="1"/>
  <c r="F214" i="26" l="1"/>
  <c r="F226" i="26" s="1"/>
  <c r="F222" i="26" s="1"/>
  <c r="F210" i="26" s="1"/>
  <c r="F207" i="26" s="1"/>
  <c r="F200" i="26" s="1"/>
  <c r="F195" i="26" s="1"/>
  <c r="F513" i="26" s="1"/>
  <c r="F536" i="26" s="1"/>
  <c r="F552" i="26" l="1"/>
  <c r="F519" i="26" s="1"/>
  <c r="F362" i="26" s="1"/>
  <c r="F239" i="26" s="1"/>
  <c r="F423" i="26" s="1"/>
  <c r="F168" i="26" s="1"/>
  <c r="F174" i="26" l="1"/>
  <c r="F194" i="26" s="1"/>
  <c r="F209" i="26" s="1"/>
  <c r="F535" i="26" s="1"/>
  <c r="F167" i="26" l="1"/>
  <c r="F28" i="26" l="1"/>
  <c r="F39" i="26"/>
  <c r="F68" i="26"/>
  <c r="F87" i="26"/>
  <c r="F96" i="26"/>
  <c r="F98" i="26"/>
  <c r="F101" i="26"/>
  <c r="F104" i="26"/>
  <c r="F107" i="26"/>
  <c r="F110" i="26"/>
  <c r="F114" i="26"/>
  <c r="F117" i="26"/>
  <c r="F120" i="26"/>
  <c r="F123" i="26"/>
  <c r="F126" i="26"/>
  <c r="F130" i="26"/>
  <c r="F134" i="26"/>
  <c r="F137" i="26"/>
  <c r="F142" i="26"/>
  <c r="F144" i="26"/>
  <c r="F147" i="26"/>
  <c r="F156" i="26"/>
  <c r="F5" i="26" l="1"/>
  <c r="F4" i="26" l="1"/>
</calcChain>
</file>

<file path=xl/comments1.xml><?xml version="1.0" encoding="utf-8"?>
<comments xmlns="http://schemas.openxmlformats.org/spreadsheetml/2006/main">
  <authors>
    <author>Автор</author>
  </authors>
  <commentList>
    <comment ref="B37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<sst xmlns="http://schemas.openxmlformats.org/spreadsheetml/2006/main" count="1877" uniqueCount="991">
  <si>
    <t>№</t>
  </si>
  <si>
    <t>Ед.изм</t>
  </si>
  <si>
    <t>Кол-во</t>
  </si>
  <si>
    <t>шт</t>
  </si>
  <si>
    <t>Частичная реконструкция ПС-220/110/10 кВ "Барсенгир":</t>
  </si>
  <si>
    <t xml:space="preserve">Разъединитель 220 кВ, трёхполюсный с двумя заземляющими ножами  с электроприводами </t>
  </si>
  <si>
    <t>к-т</t>
  </si>
  <si>
    <t>м</t>
  </si>
  <si>
    <t>СК 26.1-2.3 стойка ж/б коническая с/стойкая с гидроизоляцией</t>
  </si>
  <si>
    <t>Металлоконструкции к опоре ПБ 220-1 без лестниц оцинк.</t>
  </si>
  <si>
    <t>АР-6 анкерный ригель ж/б</t>
  </si>
  <si>
    <t>Деталь крепления ригеля КР-6 оцинк.</t>
  </si>
  <si>
    <t>СК 26. 1-1.3 стойка ж/б коническая с/стойкая с гидроизоляцией</t>
  </si>
  <si>
    <t>Металлоконструкции к опоре ПБ 110.4 без лестниц оцинк.</t>
  </si>
  <si>
    <t>СК 22. 1-2.3 стойка ж/б коническая с/стойкая с гидроизоляцией</t>
  </si>
  <si>
    <t>Металлоконструкции к опоре ПБ 110.11 без лестниц, оцинк.</t>
  </si>
  <si>
    <t>АР-5 анкерный ригель ж/б</t>
  </si>
  <si>
    <t xml:space="preserve">Деталь крепления ригеля КР-5 оцинк. </t>
  </si>
  <si>
    <t>Провод АС-95/16</t>
  </si>
  <si>
    <t>тн</t>
  </si>
  <si>
    <t>Металлоконструкции к опоре ПБ 110.11 без лестниц оцинк.</t>
  </si>
  <si>
    <t xml:space="preserve">Провод АС-70 </t>
  </si>
  <si>
    <t>СВ 164-12 стойка ж/б вибрированная с/стойкая с гидроизоляцией</t>
  </si>
  <si>
    <t>Металлоконструкции к опоре ПБ 35-1В без лестниц, оцинк.</t>
  </si>
  <si>
    <t>СВ 164-2 стойка ж/б вибрированная с/стойкая с гидроизоляцией</t>
  </si>
  <si>
    <t>Анкер цилиндрический АЦ-1</t>
  </si>
  <si>
    <t>Зажим поддерживающий SO 270</t>
  </si>
  <si>
    <t>Крюк КН-18</t>
  </si>
  <si>
    <t>Кронштейн У-1</t>
  </si>
  <si>
    <t>АР-7 анкерный ригель ж/б</t>
  </si>
  <si>
    <t>Материалы для замены опор на ВЛ-220/110/35 кВ, в том числе:</t>
  </si>
  <si>
    <t>Материалы для замены ж/б опор на ВЛ-220 кВ, г.Жезказган,  в том числе:</t>
  </si>
  <si>
    <t>Материалы для замены ж/б опор на ВЛ-110 кВ, г.Жезказган,  в том числе:</t>
  </si>
  <si>
    <t>Материалы для замены ж/б опор на ВЛ-35 кВ, г.Жезказган,  в том числе:</t>
  </si>
  <si>
    <t>Материалы для замены ж/б опор на ВЛ-35 кВ, г.Каражал,  в том числе:</t>
  </si>
  <si>
    <t>Материалы для замены ж/б опор на ВЛ-6 кВ, г.Каражал,  в том числе:</t>
  </si>
  <si>
    <t>Материалы для замены ж/б опор на ВЛ-0,4 кВ, г.Жезказган:</t>
  </si>
  <si>
    <t>Узел крепления КГП-7-1</t>
  </si>
  <si>
    <t>Полоса стальная 40х4</t>
  </si>
  <si>
    <t>Автотранспорт, в том числе:</t>
  </si>
  <si>
    <t>Материалы для замены ж/б опор на ВЛ-220 кВ, г.Балхаш,  в том числе:</t>
  </si>
  <si>
    <t>Материалы для замены ж/б опор на ВЛ-110 кВ, г.Балхаш,  в том числе:</t>
  </si>
  <si>
    <t>Деталь крепления ригеля КР-7 оцинк.</t>
  </si>
  <si>
    <t>Провод АС-70</t>
  </si>
  <si>
    <t>Материалы для замены ж/б опор на ВЛ-35 кВ, г.Балхаш,  в том числе:</t>
  </si>
  <si>
    <t>Материалы для замены КЛ-10 кВ распред.сетей г.Приозёрск, в том числе:</t>
  </si>
  <si>
    <t>Изолента ПВХ</t>
  </si>
  <si>
    <t>Материалы для замены КЛ-0,4 кВ распред.сетей г.Приозёрск, в том числе:</t>
  </si>
  <si>
    <t xml:space="preserve">Муфта концевая 1 КВТП-4х70-120  </t>
  </si>
  <si>
    <t>Вакуумный выключатель 10кВ</t>
  </si>
  <si>
    <t>Комплектные трансформаторные подстанции, в том числе:</t>
  </si>
  <si>
    <t>Блок питания комбинированный</t>
  </si>
  <si>
    <t>Труба асбестовая ф100мм</t>
  </si>
  <si>
    <t>Наименование ТРУ</t>
  </si>
  <si>
    <t>Телемеханизация ПС, в том числе:</t>
  </si>
  <si>
    <t>работа</t>
  </si>
  <si>
    <t>Зажим прокалывающий SLIP 12.1</t>
  </si>
  <si>
    <t xml:space="preserve">Разъединитель 220 кВ, трёхполюсный с одним заземляющим ножом  с электроприводами </t>
  </si>
  <si>
    <t>Шкаф управления на 2 разъединителя 110 кВ</t>
  </si>
  <si>
    <t>Шкаф управления на 3 разъединителя 220 кВ</t>
  </si>
  <si>
    <t>Шкаф управления на 4 разъединителя 35 кВ</t>
  </si>
  <si>
    <t>Стойка вибрированная ж/б ВС 105-167</t>
  </si>
  <si>
    <t>т</t>
  </si>
  <si>
    <t xml:space="preserve">Портал ПЖС-35Я2 </t>
  </si>
  <si>
    <t>Зажим натяжной клиновой НКК-1-1б</t>
  </si>
  <si>
    <t>Частичная реконструкция ПС-220/35/6 кВ "Жайрем":</t>
  </si>
  <si>
    <t>Частичная реконструкция ПС- 110/35/10 кВ  "Сары-кенгир":</t>
  </si>
  <si>
    <t>Частичная реконструкция ПС-110/35/10 кВ "Городская":</t>
  </si>
  <si>
    <t xml:space="preserve"> Частичная реконструкция ПС 110/35/6кВ "Центральная":</t>
  </si>
  <si>
    <t>Частичная реконструкция ПС-220/35/10 кВ "Жана-Арка":</t>
  </si>
  <si>
    <t>Заземлитель 110кВ нейтрали силового трансформатора</t>
  </si>
  <si>
    <t>Щит управления ПС в составе:</t>
  </si>
  <si>
    <t>Ограничитель перенапряжений ОПН-35кВ</t>
  </si>
  <si>
    <t>Муфта соединительная 10 СТП-3х(70-120) с болт соед.</t>
  </si>
  <si>
    <t>Зажим натяжной болтовой НБ-2-6</t>
  </si>
  <si>
    <t>услуга</t>
  </si>
  <si>
    <t>Модернизация оборудования связи ПС, в том числе:</t>
  </si>
  <si>
    <t>Изолятор ПС-70</t>
  </si>
  <si>
    <t>Кабель АВБбШв-3х95+1х70</t>
  </si>
  <si>
    <t>Гильза ГА-120мм</t>
  </si>
  <si>
    <t>Кабель АСБл-3х120</t>
  </si>
  <si>
    <t>Кабель АСБл-3х70</t>
  </si>
  <si>
    <t xml:space="preserve">Распределительный шкаф переменного тока наружной установки серии ПР11 </t>
  </si>
  <si>
    <t>Частичная реконструкция ПС-110/10 кВ "Д":</t>
  </si>
  <si>
    <t>1.1</t>
  </si>
  <si>
    <t>1.2</t>
  </si>
  <si>
    <t>1.3</t>
  </si>
  <si>
    <t>1.4</t>
  </si>
  <si>
    <t>Поддерживающий зажим ПГН-2-6</t>
  </si>
  <si>
    <t>Разрядник РВО-10</t>
  </si>
  <si>
    <t xml:space="preserve">Разъединитель 35 кВ/1000А, трехполюсный с двумя  заземляющими ножами, с электроприводами.  </t>
  </si>
  <si>
    <t>Разрядник 6 кВ (РВП-6)</t>
  </si>
  <si>
    <t>Частичная реконструкция
ПС 220/110/35/27,5/10кВ "Мойынты"</t>
  </si>
  <si>
    <t>Ящик зажимов ЯЗ-60 (с клеммниками)</t>
  </si>
  <si>
    <t>Трансформатор тока 220кВ</t>
  </si>
  <si>
    <t>Швеллер №16</t>
  </si>
  <si>
    <t xml:space="preserve">Разъединитель 110 кВ, трёхполюсный с двумя заземляющими ножами с электроприводами </t>
  </si>
  <si>
    <t>Трансформатор тока 110 кВ</t>
  </si>
  <si>
    <t xml:space="preserve">шт </t>
  </si>
  <si>
    <t>Блок заземляющего разъединителя типа 1(3Р1)</t>
  </si>
  <si>
    <t>Разъединитель 35 кВ, трёхполюсный с одним заземляющим ножом  с электроприводами</t>
  </si>
  <si>
    <t>Разрядник 10 кВ (РВП-10)</t>
  </si>
  <si>
    <t>Частичная реконструкция ПС- 35/10 кВ  "Урожайная":</t>
  </si>
  <si>
    <t>Блок заземляющего разъединителя типа 1(ЗР1)</t>
  </si>
  <si>
    <t>Блок заземляющего разъединителя типа 2(ЗР2)</t>
  </si>
  <si>
    <t xml:space="preserve">Блок под вакуумный выключатель 35 кВ Реклоузер </t>
  </si>
  <si>
    <t xml:space="preserve">Разъединитель 35 кВ, трёхполюсный с двумя заземляющими ножами  с электроприводами </t>
  </si>
  <si>
    <t xml:space="preserve">КТП с трансформатором собственных нужд 25 кВА  10/0,4 кВ </t>
  </si>
  <si>
    <t>Частичная реконструкция ПС-35/10 кВ "Талап":</t>
  </si>
  <si>
    <t>Трансформатор  ТМ-2500 кВА 35/10 кВ</t>
  </si>
  <si>
    <t>Частичная реконструкция ПС-110/10кВ "Нура-талды":</t>
  </si>
  <si>
    <t>Частичная реконструкция ПС-35/6 кВ "Клыч":</t>
  </si>
  <si>
    <t>м /п</t>
  </si>
  <si>
    <t>Трансформатор напряжения 110 кВ</t>
  </si>
  <si>
    <t>Частичная реконструкция ПС-35/6 кВ "Ктай":</t>
  </si>
  <si>
    <t>Разъединитель РВФ-6 кВ</t>
  </si>
  <si>
    <t>Частичная реконструкция ПС-35/10 кВ "Кзыл-жар":</t>
  </si>
  <si>
    <t>Шкаф зажимов ТН-35</t>
  </si>
  <si>
    <t>Шкаф зажимов ТН-110</t>
  </si>
  <si>
    <t>Частичная реконструкция 
ПС 110/35/10 кВ "№1"</t>
  </si>
  <si>
    <t>Силовой трансформатор ТДТН-20000кВА 110/35/10кВ</t>
  </si>
  <si>
    <t xml:space="preserve">Разъединитель 35/1000А однополюсный, с одним заземляющим ножом, с ручным приводом </t>
  </si>
  <si>
    <t>Предохранитель ПКН-10кВ</t>
  </si>
  <si>
    <t>Предохранитель ПКТ-10кВ</t>
  </si>
  <si>
    <t>Шкаф упр.В-110кВ-4 шт,СВ-110кВ-1шт  с мнемосхемой</t>
  </si>
  <si>
    <t>шт.</t>
  </si>
  <si>
    <t>Шкаф упр.В-35кВ-5 шт, с мнемосхемой</t>
  </si>
  <si>
    <t xml:space="preserve">Шкаф упр. Т-1, ВВ-110 кВ,ВВ-35кВ, ВВ-10,СВ-35 кВ  с мнемосхемой       </t>
  </si>
  <si>
    <t xml:space="preserve">Шкаф упр. Т-2, ВВ-110кВ,ВВ-35кВ, ВВ-10,СВ-10 кВ  с мнемосхемой       </t>
  </si>
  <si>
    <t>Частичная реконструкция 
ПС 110/35/10кВ "№2"</t>
  </si>
  <si>
    <t>Силовой трансформатор ОМП-10кВА 10/0,23кВ</t>
  </si>
  <si>
    <t xml:space="preserve">Терминал защиты В-10 кВ </t>
  </si>
  <si>
    <t>Частичная реконструкция 
ПС 110/35/10кВ "№3"</t>
  </si>
  <si>
    <t xml:space="preserve">Ограничитель перенапряжений ОПН-110кВ </t>
  </si>
  <si>
    <t>Частичная реконструкция 
ПС 110/35/10кВ "№4"</t>
  </si>
  <si>
    <t>Силовой трансформатор ТДТН-10000кВА 110/35/10кВ</t>
  </si>
  <si>
    <t>Частичная реконструкция 
ПС 110/35/10кВ "№5"</t>
  </si>
  <si>
    <t>к-кт</t>
  </si>
  <si>
    <t>Ограничитель перенапряжений 
ОПН-РК-110/56-10-760 УХЛ1</t>
  </si>
  <si>
    <t>Частичная реконструкция 
ПС 110/10кВ "№7" "Жамши"</t>
  </si>
  <si>
    <t>Частичная реконструкция 
ПС 110/35/10кВ "№9" "Актогай"</t>
  </si>
  <si>
    <t>Частичная реконструкция ПС 110/10кВ "№10"</t>
  </si>
  <si>
    <t>Заземлитель 110кВ нейтрали силового 
трансформатора</t>
  </si>
  <si>
    <t>Ограничитель перенапряжений ОПН-10кВ</t>
  </si>
  <si>
    <t>Частичная реконструкция 
ПС 110/10кВ "№11" "Акжартас"</t>
  </si>
  <si>
    <t>Частичная реконструкция 
ПС 110/10кВ "№13" "Орта-Дересин"</t>
  </si>
  <si>
    <t>Частичная реконструкция 
ПС 110/35/10кВ "№16" "Свинокомплекс"</t>
  </si>
  <si>
    <t>Частичная реконструкция 
ПС 110/10кВ "№17" "Озёрная"</t>
  </si>
  <si>
    <t>Частичная реконструкция 
ПС 110/35/10кВ "№18" "Аксу-Аюлы"</t>
  </si>
  <si>
    <t>Портал шинный ПС-35-ШС</t>
  </si>
  <si>
    <t>Серьга СР 7-16</t>
  </si>
  <si>
    <t>Частичная реконструкция ПС 35/10кВ "№2"</t>
  </si>
  <si>
    <t xml:space="preserve">Ограничитель перенапряжений ОПН-10кВ </t>
  </si>
  <si>
    <t>Частичная реконструкция ПС 35/10кВ "№9"</t>
  </si>
  <si>
    <t>Выключатель нагрузки ВНАп-10/630-20-зп-У2</t>
  </si>
  <si>
    <t>Частичная реконструкция ПС 35/10кВ "№15"</t>
  </si>
  <si>
    <t xml:space="preserve">Шкаф центральной сигнализации </t>
  </si>
  <si>
    <t xml:space="preserve">Шкаф упр. Т-1 ВВ-35кВ, ВВ-10, СВ-10 кВ  с мнемосхемой       </t>
  </si>
  <si>
    <t xml:space="preserve">Шкаф упр. Т-2, ВВ-35кВ, ВВ-10  с мнемосхемой       </t>
  </si>
  <si>
    <t>Частичная реконструкция ПС 35/10кВ "№16"</t>
  </si>
  <si>
    <t xml:space="preserve">Предохранитель ПКТ-35кВ </t>
  </si>
  <si>
    <t>Частичная реконструкция ПС 35/10кВ "№17"</t>
  </si>
  <si>
    <t>Силовой трансформатор ТМН-1000кВА 35/10кВ</t>
  </si>
  <si>
    <t>Частичная реконструкция 
ПС 35/10кВ "№20" "Гулшад"</t>
  </si>
  <si>
    <t>Силовой трансформатор ТМН-2500кВА 35/10кВ</t>
  </si>
  <si>
    <t>Разъединитель РВЗ-10/630А УХЛ-2, трёхполюсный с ручным приводом</t>
  </si>
  <si>
    <t xml:space="preserve">Шкаф упр. Т-1, ВВ-35кВ, ВВ-10,В-10кВ  с мнемосхемой       </t>
  </si>
  <si>
    <t>Частичная реконструкция 
ПС 35/10кВ "№51" "Алгазы"</t>
  </si>
  <si>
    <t xml:space="preserve">м </t>
  </si>
  <si>
    <t>Деталь крепления ригеля КР-5 оцинк.</t>
  </si>
  <si>
    <t>кт</t>
  </si>
  <si>
    <t>Гасители вибрации ГПГ-0,8-9,1-350А/10-13</t>
  </si>
  <si>
    <t>СВ 164-12 стойка ж/б вибрированная с/стойка с гидроизоляцией.</t>
  </si>
  <si>
    <t>СОАС-70</t>
  </si>
  <si>
    <t>Узел крепления КГП-7-2В (в комплекте с серьгой)</t>
  </si>
  <si>
    <t>U образный болт Д-21</t>
  </si>
  <si>
    <t>Зажим ЗПС-50-3</t>
  </si>
  <si>
    <t>Звено промежуточное ПР 7-6</t>
  </si>
  <si>
    <t>Клиновой зажим КС-100-1</t>
  </si>
  <si>
    <t>Колпачок К-9</t>
  </si>
  <si>
    <t>Крепление подкоса Ц4</t>
  </si>
  <si>
    <t>Плашечный зажим ПА-2-2А</t>
  </si>
  <si>
    <t>СВ 110-3,5 стойка ж/б вибрированная с/стойкая с гидроизоляцией</t>
  </si>
  <si>
    <t>Скоба СДК 10-1</t>
  </si>
  <si>
    <t>Скоба СК 7-1А</t>
  </si>
  <si>
    <t>Ушко однолапчатое У1-7-16</t>
  </si>
  <si>
    <t>Разрядник РТВ-10/2-10</t>
  </si>
  <si>
    <t>Изолятор ШС-10</t>
  </si>
  <si>
    <t xml:space="preserve">Полиэтиленовые колпачки К-7 </t>
  </si>
  <si>
    <t>СВ-105-3,5 стойка ж/б вибрированная с/стойкая с гидроизоляцией</t>
  </si>
  <si>
    <t xml:space="preserve">Траверса ТМ-1 в комплекте с хомутом Х-1 </t>
  </si>
  <si>
    <t>Зажим анкерный SO 275s</t>
  </si>
  <si>
    <t xml:space="preserve">тн </t>
  </si>
  <si>
    <t>СИП-5 4х70</t>
  </si>
  <si>
    <t>Гильза ГА-70мм</t>
  </si>
  <si>
    <t>Металлический короб для кабеля 100х100х3000х0,7мм</t>
  </si>
  <si>
    <t>Гильза ГА-95мм</t>
  </si>
  <si>
    <t>Муфта соединительная 1 СТП-4х(70-120) с болт соед.</t>
  </si>
  <si>
    <t>Работа по телемеханизации ПС 4-110</t>
  </si>
  <si>
    <t>Работа по телемеханизации ПС 10-110</t>
  </si>
  <si>
    <t>Работа по телемеханизации ПС 16-110 "Свинокомплекс"</t>
  </si>
  <si>
    <t>Работа по телемеханизации ПС 20-35 "Гульшат"</t>
  </si>
  <si>
    <t>Работа по телемеханизации ПС 25-35 "Тасарал"</t>
  </si>
  <si>
    <t>Работа по модернизация оборудования связи ПС "Нура-талды"</t>
  </si>
  <si>
    <t>Работа по модернизация оборудования связи ПС 9-110 "Актогай"</t>
  </si>
  <si>
    <t xml:space="preserve">Работа по модернизация оборудования связи ПС 51-35 "Алгазы" </t>
  </si>
  <si>
    <t>Работа по модернизация оборудования связи ПС "Саяк"</t>
  </si>
  <si>
    <t>Модернизация оборудования противоаварийной автоматики и устройств передачи для ПС, в том числе:</t>
  </si>
  <si>
    <t>Работа по модернизации оборудования противоаварийной автоматики и устройств передачи для ПС "Жана-арка"</t>
  </si>
  <si>
    <t>Работа по модернизации оборудования противоаварийной автоматики и устройств передачи для ПС "Каражальская"</t>
  </si>
  <si>
    <t>Работа по модернизации оборудования противоаварийной автоматики и устройств передачи для ПС "Моинты"</t>
  </si>
  <si>
    <t>Работа по модернизации оборудования противоаварийной автоматики и устройств передачи для ПС "Балхашская"</t>
  </si>
  <si>
    <t>Работа по модернизации оборудования противоаварийной автоматики и устройств передачи для ПС "Свинокомплекс"</t>
  </si>
  <si>
    <t>Частичная реконструкция ПС-35/10 кВ "Уш-шокы":</t>
  </si>
  <si>
    <t>Трансформатор  ТМ-4000 кВА 35/10 кВ</t>
  </si>
  <si>
    <t xml:space="preserve">Узел крепления КГП-7-1 </t>
  </si>
  <si>
    <t>Работа по замене силовых трансформаторов на ПС 110/35/10кВ №1</t>
  </si>
  <si>
    <t>Работа по замене силового трансформатора на ПС 110/35/10кВ №4</t>
  </si>
  <si>
    <t>Разъединитель 110 кВ, трёхполюсный с двумя заземляющими ножами с ручными приводами</t>
  </si>
  <si>
    <t xml:space="preserve">Силовой трансформатор 63кВА 6/0,4кВ </t>
  </si>
  <si>
    <t xml:space="preserve">Терминал защиты ТН-10 кВ </t>
  </si>
  <si>
    <t>Аппаратный зажим А2А-50</t>
  </si>
  <si>
    <t>Услуга по авторскому надзору согласно проекта "Создание АСДУ АО "Жезказганская РЭК" ПС 4-110</t>
  </si>
  <si>
    <t xml:space="preserve">Услуга по авторскому надзору согласно проекта "Создание АСДУ АО "Жезказганская РЭК" ПС 10-110 </t>
  </si>
  <si>
    <t>Услуга по авторскому надзору согласно проекта "Создание АСДУ АО "Жезказганская РЭК" ПС 16-110 "Свинокомплекс"</t>
  </si>
  <si>
    <t>Услуга по авторскому надзору согласно проекта "Создание АСДУ АО "Жезказганская РЭК" ПС 20-35 "Гульшат"</t>
  </si>
  <si>
    <t>4</t>
  </si>
  <si>
    <t>ВЛ-110 кВ "Барсенгир-Каракоин 1"</t>
  </si>
  <si>
    <t>ВЛ-110 кВ "Центральная-Улытау", в том числе:</t>
  </si>
  <si>
    <t>Узел крепления КГП 7-2Б</t>
  </si>
  <si>
    <t> Металлоконструкции к опоре ПБ 35-1В без лестниц, оцинк.</t>
  </si>
  <si>
    <t>компл.</t>
  </si>
  <si>
    <t>Изолятор ПС 70</t>
  </si>
  <si>
    <t>Поддерживпющий зажим ПГН-2-6</t>
  </si>
  <si>
    <t>Ушко однолапчатое-1-7-16</t>
  </si>
  <si>
    <t>СК 22 1-2.3 стойка ж/б коническая с/стойкая с гидроизоляцией</t>
  </si>
  <si>
    <t>комп-т.</t>
  </si>
  <si>
    <t>Узел крепления КГП-7-2В</t>
  </si>
  <si>
    <t>Гасители вибрации ГПГ-0,8-9,1</t>
  </si>
  <si>
    <t>Зажим поддерживпющий ПГН-2-6</t>
  </si>
  <si>
    <t>к-т.</t>
  </si>
  <si>
    <t>т.</t>
  </si>
  <si>
    <t>ВЛ-220кВ №2438 "Агадырь - Моинты":</t>
  </si>
  <si>
    <t>ВЛ-220кВ №2448 "Моинты - Балхашская":</t>
  </si>
  <si>
    <t>ВЛ-110кВ №104, 105 "Балхашская - Саяк":</t>
  </si>
  <si>
    <t>ВЛ-110кВ отп. на "Орта-Дересин" от ВЛ-110 кВ №105:</t>
  </si>
  <si>
    <t>ВЛ-110кВ №126 "Агадырь - Босага" :</t>
  </si>
  <si>
    <t>ВЛ-110кВ №127 "Босага - Киик":</t>
  </si>
  <si>
    <t>ВЛ-6 кВ Яч. № 34 «Жайрем-Склад ВВ»</t>
  </si>
  <si>
    <t>ВЛ-6 кВ Яч. № 18 «Жайрем-3-й подъем»</t>
  </si>
  <si>
    <t>ВЛ-35 кВ «Жана-Арка-Интумак»</t>
  </si>
  <si>
    <t>ВЛ-35 кВ «Жайрем-Кызыл-Жар»</t>
  </si>
  <si>
    <t>ВЛ-35 кВ «Клыч-Актау»</t>
  </si>
  <si>
    <t>ВЛ-35 кВ «Жайрем-Берлистык»</t>
  </si>
  <si>
    <t>ВЛ-35 кВ «Жайрем-Женис»</t>
  </si>
  <si>
    <t>ВЛ-35 кВ «Рассвет-Айнабулак»</t>
  </si>
  <si>
    <t>ВЛ-35 кВ «Жана-Арка-Дружба»</t>
  </si>
  <si>
    <t>ВЛ-35кВ №49 "Аксу-Аюлы - Н.Кайракты":</t>
  </si>
  <si>
    <t>Металлоконструкции к стросостойкой опоре УБ 35-1В в комплекте с оттяжками, клин коушем.оцинкованные</t>
  </si>
  <si>
    <t>U-образный болт Д-21</t>
  </si>
  <si>
    <t>Сталь круглая ф12</t>
  </si>
  <si>
    <t>Зажим серьга СР-7-16</t>
  </si>
  <si>
    <t>ВЛ-35кВ №59 "Аксу-Аюлы - Кенчоки":</t>
  </si>
  <si>
    <t>Анкер АЦ-1</t>
  </si>
  <si>
    <t>Сталь круглая ф 12</t>
  </si>
  <si>
    <t>Металлоконструкции к  опоре А-10-2 оцинкованные</t>
  </si>
  <si>
    <t>Металлоконструкции к  опоре УА-10-2 оцинкованные</t>
  </si>
  <si>
    <t>Металлоконструкции к  опоре П-10-4 оцинкованные</t>
  </si>
  <si>
    <t>Изоляторы ШС-10</t>
  </si>
  <si>
    <t>ВЛ-35кВ №81 "Моинты - Акбулак":</t>
  </si>
  <si>
    <t>Аппаратный зажим А2А- 70</t>
  </si>
  <si>
    <t>ВЛ-110 кВ ГПП "Никольская-Центральная", 15 "С" в том числе:</t>
  </si>
  <si>
    <t>ВЛ-35 кВ "Улытау - Коргасын", в том числе:</t>
  </si>
  <si>
    <t>ВЛ-35 кВ "ГПП Никольская-Центральная", в том числе:</t>
  </si>
  <si>
    <t>ВЛ-35 кВ "Центральная-Байконур", в том числе:</t>
  </si>
  <si>
    <t>ВЛ-35 кВ "Улытау-Сарлык", в том числе:</t>
  </si>
  <si>
    <t xml:space="preserve"> СВ 164-12 стойка ж/б вибрированная с/стойкая с гидроизоляцией</t>
  </si>
  <si>
    <t>ВЛ-35 кВ "Алгабас-Урожайная", в том числе:</t>
  </si>
  <si>
    <t>ВЛ-35 кВ "Алгабас-Каракенгир", в том числе:</t>
  </si>
  <si>
    <t>ВЛ-35 кВ "Талап-Аккенсе", в том числе:</t>
  </si>
  <si>
    <t>ВЛ-35 кВ "Сарыкенгир-Алгабас", в том числе:</t>
  </si>
  <si>
    <t>ВЛ-35 кВ "Улытау-Каракенгир", в том числе:</t>
  </si>
  <si>
    <t>ВЛ-35 кВ "Урожайная-Терсакан", в том числе:</t>
  </si>
  <si>
    <t>ВЛ-35 кВ "Коргасын-Терсакан", в том числе:</t>
  </si>
  <si>
    <t>ВЛ-35 кВ "ЖТЭЦ-Талап", в том числе:</t>
  </si>
  <si>
    <t>ВЛ-35 кВ "Актас-Байконур", в том числе:</t>
  </si>
  <si>
    <t>ВЛ-35 кВ "Байконур-Сатпаево", в том числе:</t>
  </si>
  <si>
    <t>ВЛ-0,4 кВ пос.Кенгир, в том числе:</t>
  </si>
  <si>
    <t>СВ 105-3,5 стойка ж/б вибрированная с/стойкая с гидроизоляцией</t>
  </si>
  <si>
    <t>ПОЛОСА СТАЛЬНАЯ ГОРЯЧЕКАТАННАЯ 4Х40ММ ГОСТ 103-76 3ПС</t>
  </si>
  <si>
    <t>ВЛ-0,4 кВ пос.Талап, в том числе:</t>
  </si>
  <si>
    <t>Материалы для замены участка кабеля 10кВ от ПС 10-110 до опоры №1 фидера №16 г.Приозёрск:</t>
  </si>
  <si>
    <t xml:space="preserve">Концевая муфта 10 КВТП-3х(70-120) </t>
  </si>
  <si>
    <t xml:space="preserve">Концевая муфта 10 КНТп 3х70-120 10кВ </t>
  </si>
  <si>
    <t>Наконечники алюминиевые ТА-120-10</t>
  </si>
  <si>
    <t>Материалы для замены участка кабеля 10кВ от ПС 10-110 до опоры №1 фидера №30 г.Приозёрск:</t>
  </si>
  <si>
    <t>От ТП №7 до ТП №2</t>
  </si>
  <si>
    <t xml:space="preserve">Гильзы ГА-70мм </t>
  </si>
  <si>
    <t>Наконечники алюминиевые ТА-70-10</t>
  </si>
  <si>
    <t>От ЦРП-2 до КТПуМБ-42 (до ул. Агыбай Батыра)</t>
  </si>
  <si>
    <t>От ТП-55 (от дороги ул. Кисунько) до КТПуМБ-56</t>
  </si>
  <si>
    <t>Наконечники алюминиевые ТА-95-10</t>
  </si>
  <si>
    <t>От КТПуМБ-69 до ул. Кисунько 4/2, ввод 2</t>
  </si>
  <si>
    <t>От ТП-88 до ул. Весенняя 21</t>
  </si>
  <si>
    <t>От ТП-88 до ул. Центральная (Комсомольская)</t>
  </si>
  <si>
    <t>От ТП-38 до ул. Пушкина (Акимат)</t>
  </si>
  <si>
    <t xml:space="preserve">От ТП-57 до ул. Балхашская 2-2 </t>
  </si>
  <si>
    <t>Услуга по авторскому надзору согласно проекта "Создание АСДУ АО "Жезказганская РЭК" ПС 25-35 "Тасарал"</t>
  </si>
  <si>
    <t>Цена за единицу, тенге, без НДС</t>
  </si>
  <si>
    <t>КТПн-400 кВА 10/0,4кВ,  № 15 "Индейка" от ПС 110/10 кВ Д</t>
  </si>
  <si>
    <t>КТПн-63 кВА 10/0,4кВ,   РРС "Борсенгир" от ПС 220/110/10 кВ Борсенгир</t>
  </si>
  <si>
    <t>КТПн-63 кВА 10/0,4кВ,   РРС "60-разъезд" от ПС 220/110/10 кВ Борсенгир</t>
  </si>
  <si>
    <t>Узел крепления КГП-7-2Б (в комплекте с серьгой)</t>
  </si>
  <si>
    <t>ВЛ-35 кВ «Жайрем-Тузкольский водозабор»</t>
  </si>
  <si>
    <t>Сталь угловая 50х50х5 мм</t>
  </si>
  <si>
    <t> Металлоконструкции к опоре ПБ 110-11 без лестниц, оцинк.</t>
  </si>
  <si>
    <t>Зажим натяжной клиновой  НКК-1-1б</t>
  </si>
  <si>
    <t>Поддерживающий зажим ПГН 2-6</t>
  </si>
  <si>
    <t>Силовой трансформатор ТДТН-40000 кВА 220/35/6 кВ</t>
  </si>
  <si>
    <t>Частичная реконструкция ПС-220/110/10 кВ "Каражальская":</t>
  </si>
  <si>
    <t>1</t>
  </si>
  <si>
    <t>2</t>
  </si>
  <si>
    <t>2.1</t>
  </si>
  <si>
    <t>3</t>
  </si>
  <si>
    <t>3.1</t>
  </si>
  <si>
    <t>3.2</t>
  </si>
  <si>
    <t>3.3</t>
  </si>
  <si>
    <t>4.1</t>
  </si>
  <si>
    <t>5</t>
  </si>
  <si>
    <t>5.1</t>
  </si>
  <si>
    <t>5.2</t>
  </si>
  <si>
    <t>6</t>
  </si>
  <si>
    <t>6.1</t>
  </si>
  <si>
    <t>6.2</t>
  </si>
  <si>
    <t>6.3</t>
  </si>
  <si>
    <t>6.4</t>
  </si>
  <si>
    <t>7</t>
  </si>
  <si>
    <t>7.1</t>
  </si>
  <si>
    <t>7.2</t>
  </si>
  <si>
    <t>7.3</t>
  </si>
  <si>
    <t>7.4</t>
  </si>
  <si>
    <t>8</t>
  </si>
  <si>
    <t>8.1</t>
  </si>
  <si>
    <t>8.2</t>
  </si>
  <si>
    <t>8.3</t>
  </si>
  <si>
    <t>9</t>
  </si>
  <si>
    <t>9.1</t>
  </si>
  <si>
    <t>10</t>
  </si>
  <si>
    <t>10.1</t>
  </si>
  <si>
    <t>10.2</t>
  </si>
  <si>
    <t>10.3</t>
  </si>
  <si>
    <t>10.4</t>
  </si>
  <si>
    <t>10.5</t>
  </si>
  <si>
    <t>10.6</t>
  </si>
  <si>
    <t>11</t>
  </si>
  <si>
    <t>11.1</t>
  </si>
  <si>
    <t>12</t>
  </si>
  <si>
    <t>12.1</t>
  </si>
  <si>
    <t>12.2</t>
  </si>
  <si>
    <t>12.3</t>
  </si>
  <si>
    <t>12.4</t>
  </si>
  <si>
    <t>12.5</t>
  </si>
  <si>
    <t>12.6</t>
  </si>
  <si>
    <t>12.7</t>
  </si>
  <si>
    <t>13</t>
  </si>
  <si>
    <t>13.1</t>
  </si>
  <si>
    <t>13.2</t>
  </si>
  <si>
    <t>14</t>
  </si>
  <si>
    <t>14.1</t>
  </si>
  <si>
    <t>14.2</t>
  </si>
  <si>
    <t>14.3</t>
  </si>
  <si>
    <t>15</t>
  </si>
  <si>
    <t>15.1</t>
  </si>
  <si>
    <t>16</t>
  </si>
  <si>
    <t>16.1</t>
  </si>
  <si>
    <t>16.2</t>
  </si>
  <si>
    <t>17</t>
  </si>
  <si>
    <t>17.1</t>
  </si>
  <si>
    <t>17.2</t>
  </si>
  <si>
    <t>17.3</t>
  </si>
  <si>
    <t>17.4</t>
  </si>
  <si>
    <t>17.5</t>
  </si>
  <si>
    <t>17.6</t>
  </si>
  <si>
    <t>17.7</t>
  </si>
  <si>
    <t>17.8</t>
  </si>
  <si>
    <t>17.9</t>
  </si>
  <si>
    <t>17.10</t>
  </si>
  <si>
    <t>17.11</t>
  </si>
  <si>
    <t>17.12</t>
  </si>
  <si>
    <t>17.13</t>
  </si>
  <si>
    <t>17.14</t>
  </si>
  <si>
    <t>17.15</t>
  </si>
  <si>
    <t>17.16</t>
  </si>
  <si>
    <t>17.17</t>
  </si>
  <si>
    <t>17.18</t>
  </si>
  <si>
    <t>18</t>
  </si>
  <si>
    <t>18.1</t>
  </si>
  <si>
    <t>18.2</t>
  </si>
  <si>
    <t>18.3</t>
  </si>
  <si>
    <t>18.4</t>
  </si>
  <si>
    <t>18.5</t>
  </si>
  <si>
    <t>18.6</t>
  </si>
  <si>
    <t>18.7</t>
  </si>
  <si>
    <t>18.8</t>
  </si>
  <si>
    <t>19</t>
  </si>
  <si>
    <t>19.1</t>
  </si>
  <si>
    <t>20</t>
  </si>
  <si>
    <t>20.1</t>
  </si>
  <si>
    <t>20.2</t>
  </si>
  <si>
    <t>21</t>
  </si>
  <si>
    <t>21.1</t>
  </si>
  <si>
    <t>21.2</t>
  </si>
  <si>
    <t>22</t>
  </si>
  <si>
    <t>22.1</t>
  </si>
  <si>
    <t>22.2</t>
  </si>
  <si>
    <t>23</t>
  </si>
  <si>
    <t>23.1</t>
  </si>
  <si>
    <t>23.2</t>
  </si>
  <si>
    <t>24</t>
  </si>
  <si>
    <t>24.1</t>
  </si>
  <si>
    <t>24.2</t>
  </si>
  <si>
    <t>24.3</t>
  </si>
  <si>
    <t>25</t>
  </si>
  <si>
    <t>25.1</t>
  </si>
  <si>
    <t>25.2</t>
  </si>
  <si>
    <t>26</t>
  </si>
  <si>
    <t>26.1</t>
  </si>
  <si>
    <t>26.2</t>
  </si>
  <si>
    <t>27</t>
  </si>
  <si>
    <t>27.1</t>
  </si>
  <si>
    <t>27.2</t>
  </si>
  <si>
    <t>28</t>
  </si>
  <si>
    <t>28.1</t>
  </si>
  <si>
    <t>28.2</t>
  </si>
  <si>
    <t>29</t>
  </si>
  <si>
    <t>29.1</t>
  </si>
  <si>
    <t>29.2</t>
  </si>
  <si>
    <t>29.3</t>
  </si>
  <si>
    <t>30</t>
  </si>
  <si>
    <t>30.1</t>
  </si>
  <si>
    <t>30.2</t>
  </si>
  <si>
    <t>30.3</t>
  </si>
  <si>
    <t>31</t>
  </si>
  <si>
    <t>31.1</t>
  </si>
  <si>
    <t>31.2</t>
  </si>
  <si>
    <t>32</t>
  </si>
  <si>
    <t>32.1</t>
  </si>
  <si>
    <t>32.2</t>
  </si>
  <si>
    <t>32.3</t>
  </si>
  <si>
    <t>33</t>
  </si>
  <si>
    <t>33.1</t>
  </si>
  <si>
    <t>34</t>
  </si>
  <si>
    <t>34.1</t>
  </si>
  <si>
    <t>34.2</t>
  </si>
  <si>
    <t>35</t>
  </si>
  <si>
    <t>35.1</t>
  </si>
  <si>
    <t>35.2</t>
  </si>
  <si>
    <t>35.3</t>
  </si>
  <si>
    <t>35.4</t>
  </si>
  <si>
    <t>35.5</t>
  </si>
  <si>
    <t>35.6</t>
  </si>
  <si>
    <t>35.7</t>
  </si>
  <si>
    <t>35.8</t>
  </si>
  <si>
    <t>36</t>
  </si>
  <si>
    <t>36.1</t>
  </si>
  <si>
    <t>37</t>
  </si>
  <si>
    <t>37.1</t>
  </si>
  <si>
    <t>37.2</t>
  </si>
  <si>
    <t>37.3</t>
  </si>
  <si>
    <t>37.4</t>
  </si>
  <si>
    <t>37.5</t>
  </si>
  <si>
    <t>37.6</t>
  </si>
  <si>
    <t>37.7</t>
  </si>
  <si>
    <t>37.8</t>
  </si>
  <si>
    <t>38.1</t>
  </si>
  <si>
    <t>38.2</t>
  </si>
  <si>
    <t>38.3</t>
  </si>
  <si>
    <t>38.4</t>
  </si>
  <si>
    <t>39.1</t>
  </si>
  <si>
    <t>39.2</t>
  </si>
  <si>
    <t>39.3</t>
  </si>
  <si>
    <t>39.4</t>
  </si>
  <si>
    <t>40.1</t>
  </si>
  <si>
    <t>40.2</t>
  </si>
  <si>
    <t>40.3</t>
  </si>
  <si>
    <t>40.4</t>
  </si>
  <si>
    <t>40.5</t>
  </si>
  <si>
    <t>40.6</t>
  </si>
  <si>
    <t>40.7</t>
  </si>
  <si>
    <t>40.8</t>
  </si>
  <si>
    <t>40.9</t>
  </si>
  <si>
    <t>41.1</t>
  </si>
  <si>
    <t>41.2</t>
  </si>
  <si>
    <t>41.3</t>
  </si>
  <si>
    <t>41.4</t>
  </si>
  <si>
    <t>42.1</t>
  </si>
  <si>
    <t>42.2</t>
  </si>
  <si>
    <t>42.3</t>
  </si>
  <si>
    <t>42.4</t>
  </si>
  <si>
    <t>42.5</t>
  </si>
  <si>
    <t>43.1</t>
  </si>
  <si>
    <t>44.1</t>
  </si>
  <si>
    <t>44.2</t>
  </si>
  <si>
    <t>45.1</t>
  </si>
  <si>
    <t>45.2</t>
  </si>
  <si>
    <t>46.1</t>
  </si>
  <si>
    <t>46.2</t>
  </si>
  <si>
    <t>47.1</t>
  </si>
  <si>
    <t>47.2</t>
  </si>
  <si>
    <t>48.1</t>
  </si>
  <si>
    <t>48.2</t>
  </si>
  <si>
    <t>48.3</t>
  </si>
  <si>
    <t>48.4</t>
  </si>
  <si>
    <t>48.5</t>
  </si>
  <si>
    <t>49.1</t>
  </si>
  <si>
    <t>49.2</t>
  </si>
  <si>
    <t>49.3</t>
  </si>
  <si>
    <t>49.4</t>
  </si>
  <si>
    <t>50.1</t>
  </si>
  <si>
    <t>51.1</t>
  </si>
  <si>
    <t>51.2</t>
  </si>
  <si>
    <t>51.3</t>
  </si>
  <si>
    <t>51.4</t>
  </si>
  <si>
    <t>51.5</t>
  </si>
  <si>
    <t>51.6</t>
  </si>
  <si>
    <t>51.7</t>
  </si>
  <si>
    <t>51.8</t>
  </si>
  <si>
    <t>51.9</t>
  </si>
  <si>
    <t>51.10</t>
  </si>
  <si>
    <t>52.1</t>
  </si>
  <si>
    <t>52.2</t>
  </si>
  <si>
    <t>52.3</t>
  </si>
  <si>
    <t>52.4</t>
  </si>
  <si>
    <t>52.5</t>
  </si>
  <si>
    <t>52.6</t>
  </si>
  <si>
    <t>52.7</t>
  </si>
  <si>
    <t>53.1</t>
  </si>
  <si>
    <t>53.2</t>
  </si>
  <si>
    <t>53.3</t>
  </si>
  <si>
    <t>54.1</t>
  </si>
  <si>
    <t>54.2</t>
  </si>
  <si>
    <t>54.3</t>
  </si>
  <si>
    <t>54.4</t>
  </si>
  <si>
    <t>54.5</t>
  </si>
  <si>
    <t>54.6</t>
  </si>
  <si>
    <t>54.7</t>
  </si>
  <si>
    <t>54.8</t>
  </si>
  <si>
    <t>54.9</t>
  </si>
  <si>
    <t>55.1</t>
  </si>
  <si>
    <t>55.2</t>
  </si>
  <si>
    <t>55.3</t>
  </si>
  <si>
    <t>55.4</t>
  </si>
  <si>
    <t>55.5</t>
  </si>
  <si>
    <t>55.6</t>
  </si>
  <si>
    <t>55.7</t>
  </si>
  <si>
    <t>56.1</t>
  </si>
  <si>
    <t>56.2</t>
  </si>
  <si>
    <t>56.3</t>
  </si>
  <si>
    <t>56.4</t>
  </si>
  <si>
    <t>56.5</t>
  </si>
  <si>
    <t>56.6</t>
  </si>
  <si>
    <t>56.7</t>
  </si>
  <si>
    <t>57.1</t>
  </si>
  <si>
    <t>57.2</t>
  </si>
  <si>
    <t>57.3</t>
  </si>
  <si>
    <t>57.4</t>
  </si>
  <si>
    <t>57.5</t>
  </si>
  <si>
    <t>57.6</t>
  </si>
  <si>
    <t>57.7</t>
  </si>
  <si>
    <t>57.8</t>
  </si>
  <si>
    <t>57.9</t>
  </si>
  <si>
    <t>58.1</t>
  </si>
  <si>
    <t>58.2</t>
  </si>
  <si>
    <t>58.3</t>
  </si>
  <si>
    <t>58.4</t>
  </si>
  <si>
    <t>58.5</t>
  </si>
  <si>
    <t>58.6</t>
  </si>
  <si>
    <t>58.7</t>
  </si>
  <si>
    <t>59.1</t>
  </si>
  <si>
    <t>59.2</t>
  </si>
  <si>
    <t>59.3</t>
  </si>
  <si>
    <t>60.1</t>
  </si>
  <si>
    <t>60.2</t>
  </si>
  <si>
    <t>60.3</t>
  </si>
  <si>
    <t>60.4</t>
  </si>
  <si>
    <t>60.5</t>
  </si>
  <si>
    <t>60.6</t>
  </si>
  <si>
    <t>60.7</t>
  </si>
  <si>
    <t>61.1</t>
  </si>
  <si>
    <t>61.2</t>
  </si>
  <si>
    <t>61.3</t>
  </si>
  <si>
    <t>61.4</t>
  </si>
  <si>
    <t>61.5</t>
  </si>
  <si>
    <t>61.6</t>
  </si>
  <si>
    <t>61.7</t>
  </si>
  <si>
    <t>62.1</t>
  </si>
  <si>
    <t>62.2</t>
  </si>
  <si>
    <t>62.3</t>
  </si>
  <si>
    <t>62.4</t>
  </si>
  <si>
    <t>62.5</t>
  </si>
  <si>
    <t>62.6</t>
  </si>
  <si>
    <t>62.7</t>
  </si>
  <si>
    <t>62.8</t>
  </si>
  <si>
    <t>62.9</t>
  </si>
  <si>
    <t>63.1</t>
  </si>
  <si>
    <t>63.2</t>
  </si>
  <si>
    <t>63.3</t>
  </si>
  <si>
    <t>63.4</t>
  </si>
  <si>
    <t>63.5</t>
  </si>
  <si>
    <t>63.6</t>
  </si>
  <si>
    <t>63.7</t>
  </si>
  <si>
    <t>63.8</t>
  </si>
  <si>
    <t>63.9</t>
  </si>
  <si>
    <t>64.1</t>
  </si>
  <si>
    <t>64.2</t>
  </si>
  <si>
    <t>64.3</t>
  </si>
  <si>
    <t>64.4</t>
  </si>
  <si>
    <t>64.5</t>
  </si>
  <si>
    <t>64.6</t>
  </si>
  <si>
    <t>64.7</t>
  </si>
  <si>
    <t>64.8</t>
  </si>
  <si>
    <t>64.9</t>
  </si>
  <si>
    <t>65.1</t>
  </si>
  <si>
    <t>65.2</t>
  </si>
  <si>
    <t>65.3</t>
  </si>
  <si>
    <t>65.4</t>
  </si>
  <si>
    <t>65.5</t>
  </si>
  <si>
    <t>66.1</t>
  </si>
  <si>
    <t>66.2</t>
  </si>
  <si>
    <t>66.3</t>
  </si>
  <si>
    <t>66.4</t>
  </si>
  <si>
    <t>66.5</t>
  </si>
  <si>
    <t>66.6</t>
  </si>
  <si>
    <t>66.7</t>
  </si>
  <si>
    <t>66.8</t>
  </si>
  <si>
    <t>67.1</t>
  </si>
  <si>
    <t>67.2</t>
  </si>
  <si>
    <t>67.3</t>
  </si>
  <si>
    <t>67.4</t>
  </si>
  <si>
    <t>67.5</t>
  </si>
  <si>
    <t>68.1</t>
  </si>
  <si>
    <t>68.2</t>
  </si>
  <si>
    <t>68.3</t>
  </si>
  <si>
    <t>68.4</t>
  </si>
  <si>
    <t>68.5</t>
  </si>
  <si>
    <t>69.1</t>
  </si>
  <si>
    <t>69.2</t>
  </si>
  <si>
    <t>69.3</t>
  </si>
  <si>
    <t>69.4</t>
  </si>
  <si>
    <t>69.5</t>
  </si>
  <si>
    <t>69.6</t>
  </si>
  <si>
    <t>69.7</t>
  </si>
  <si>
    <t>69.8</t>
  </si>
  <si>
    <t>69.9</t>
  </si>
  <si>
    <t>69.10</t>
  </si>
  <si>
    <t>70.1</t>
  </si>
  <si>
    <t>71.1</t>
  </si>
  <si>
    <t>71.2</t>
  </si>
  <si>
    <t>71.3</t>
  </si>
  <si>
    <t>71.4</t>
  </si>
  <si>
    <t>72.1</t>
  </si>
  <si>
    <t>72.2</t>
  </si>
  <si>
    <t>72.3</t>
  </si>
  <si>
    <t>72.4</t>
  </si>
  <si>
    <t>72.5</t>
  </si>
  <si>
    <t>72.6</t>
  </si>
  <si>
    <t>72.7</t>
  </si>
  <si>
    <t>72.8</t>
  </si>
  <si>
    <t>72.9</t>
  </si>
  <si>
    <t>72.10</t>
  </si>
  <si>
    <t>72.11</t>
  </si>
  <si>
    <t>72.12</t>
  </si>
  <si>
    <t>72.13</t>
  </si>
  <si>
    <t>72.14</t>
  </si>
  <si>
    <t>72.15</t>
  </si>
  <si>
    <t>72.16</t>
  </si>
  <si>
    <t>72.17</t>
  </si>
  <si>
    <t>72.18</t>
  </si>
  <si>
    <t>72.19</t>
  </si>
  <si>
    <t>72.20</t>
  </si>
  <si>
    <t>72.21</t>
  </si>
  <si>
    <t>72.22</t>
  </si>
  <si>
    <t>73.1</t>
  </si>
  <si>
    <t>73.2</t>
  </si>
  <si>
    <t>73.3</t>
  </si>
  <si>
    <t>73.4</t>
  </si>
  <si>
    <t>74.1</t>
  </si>
  <si>
    <t>74.2</t>
  </si>
  <si>
    <t>74.3</t>
  </si>
  <si>
    <t>74.4</t>
  </si>
  <si>
    <t>74.5</t>
  </si>
  <si>
    <t>74.6</t>
  </si>
  <si>
    <t>74.7</t>
  </si>
  <si>
    <t>74.8</t>
  </si>
  <si>
    <t>74.9</t>
  </si>
  <si>
    <t>74.10</t>
  </si>
  <si>
    <t>74.11</t>
  </si>
  <si>
    <t>74.12</t>
  </si>
  <si>
    <t>74.13</t>
  </si>
  <si>
    <t>74.14</t>
  </si>
  <si>
    <t>74.15</t>
  </si>
  <si>
    <t>74.16</t>
  </si>
  <si>
    <t>74.17</t>
  </si>
  <si>
    <t>74.18</t>
  </si>
  <si>
    <t>74.19</t>
  </si>
  <si>
    <t>74.20</t>
  </si>
  <si>
    <t>75.1</t>
  </si>
  <si>
    <t>75.2</t>
  </si>
  <si>
    <t>75.3</t>
  </si>
  <si>
    <t>75.4</t>
  </si>
  <si>
    <t>75.5</t>
  </si>
  <si>
    <t>75.6</t>
  </si>
  <si>
    <t>75.7</t>
  </si>
  <si>
    <t>75.8</t>
  </si>
  <si>
    <t>75.9</t>
  </si>
  <si>
    <t>75.10</t>
  </si>
  <si>
    <t>75.11</t>
  </si>
  <si>
    <t>75.12</t>
  </si>
  <si>
    <t>75.13</t>
  </si>
  <si>
    <t>75.14</t>
  </si>
  <si>
    <t>76.1</t>
  </si>
  <si>
    <t>76.2</t>
  </si>
  <si>
    <t>76.3</t>
  </si>
  <si>
    <t>76.4</t>
  </si>
  <si>
    <t>77.1</t>
  </si>
  <si>
    <t>77.2</t>
  </si>
  <si>
    <t>77.3</t>
  </si>
  <si>
    <t>77.4</t>
  </si>
  <si>
    <t>77.5</t>
  </si>
  <si>
    <t>77.6</t>
  </si>
  <si>
    <t>77.7</t>
  </si>
  <si>
    <t>77.8</t>
  </si>
  <si>
    <t>77.9</t>
  </si>
  <si>
    <t>77.10</t>
  </si>
  <si>
    <t>77.11</t>
  </si>
  <si>
    <t>77.12</t>
  </si>
  <si>
    <t>77.13</t>
  </si>
  <si>
    <t>77.14</t>
  </si>
  <si>
    <t>79.1</t>
  </si>
  <si>
    <t>79.2</t>
  </si>
  <si>
    <t>79.3</t>
  </si>
  <si>
    <t>79.4</t>
  </si>
  <si>
    <t>80.1</t>
  </si>
  <si>
    <t>80.2</t>
  </si>
  <si>
    <t>80.3</t>
  </si>
  <si>
    <t>80.4</t>
  </si>
  <si>
    <t>81.1</t>
  </si>
  <si>
    <t>81.2</t>
  </si>
  <si>
    <t>81.3</t>
  </si>
  <si>
    <t>81.4</t>
  </si>
  <si>
    <t>82.1</t>
  </si>
  <si>
    <t>82.2</t>
  </si>
  <si>
    <t>82.3</t>
  </si>
  <si>
    <t>82.4</t>
  </si>
  <si>
    <t>82.5</t>
  </si>
  <si>
    <t>82.6</t>
  </si>
  <si>
    <t>82.7</t>
  </si>
  <si>
    <t>82.8</t>
  </si>
  <si>
    <t>82.9</t>
  </si>
  <si>
    <t>83.1</t>
  </si>
  <si>
    <t>83.2</t>
  </si>
  <si>
    <t>83.3</t>
  </si>
  <si>
    <t>83.4</t>
  </si>
  <si>
    <t>83.5</t>
  </si>
  <si>
    <t>84.1</t>
  </si>
  <si>
    <t>84.2</t>
  </si>
  <si>
    <t>84.3</t>
  </si>
  <si>
    <t>84.4</t>
  </si>
  <si>
    <t>84.5</t>
  </si>
  <si>
    <t>84.6</t>
  </si>
  <si>
    <t>85.1</t>
  </si>
  <si>
    <t>85.2</t>
  </si>
  <si>
    <t>85.3</t>
  </si>
  <si>
    <t>85.4</t>
  </si>
  <si>
    <t>85.5</t>
  </si>
  <si>
    <t>85.6</t>
  </si>
  <si>
    <t>85.7</t>
  </si>
  <si>
    <t>85.8</t>
  </si>
  <si>
    <t>85.9</t>
  </si>
  <si>
    <t>86.1</t>
  </si>
  <si>
    <t>86.2</t>
  </si>
  <si>
    <t>86.3</t>
  </si>
  <si>
    <t>86.4</t>
  </si>
  <si>
    <t>86.7</t>
  </si>
  <si>
    <t>87.1</t>
  </si>
  <si>
    <t>87.2</t>
  </si>
  <si>
    <t>87.3</t>
  </si>
  <si>
    <t>87.4</t>
  </si>
  <si>
    <t>87.5</t>
  </si>
  <si>
    <t>87.6</t>
  </si>
  <si>
    <t>87.7</t>
  </si>
  <si>
    <t>88.1</t>
  </si>
  <si>
    <t>88.2</t>
  </si>
  <si>
    <t>88.3</t>
  </si>
  <si>
    <t>88.4</t>
  </si>
  <si>
    <t>88.5</t>
  </si>
  <si>
    <t>88.6</t>
  </si>
  <si>
    <t>88.7</t>
  </si>
  <si>
    <t>91.1</t>
  </si>
  <si>
    <t>91.2</t>
  </si>
  <si>
    <t>91.3</t>
  </si>
  <si>
    <t>91.4</t>
  </si>
  <si>
    <t>91.5</t>
  </si>
  <si>
    <t>91.6</t>
  </si>
  <si>
    <t>92.1</t>
  </si>
  <si>
    <t>92.2</t>
  </si>
  <si>
    <t>92.3</t>
  </si>
  <si>
    <t>92.4</t>
  </si>
  <si>
    <t>92.5</t>
  </si>
  <si>
    <t>92.6</t>
  </si>
  <si>
    <t>92.7</t>
  </si>
  <si>
    <t>92.8</t>
  </si>
  <si>
    <t>93.1</t>
  </si>
  <si>
    <t>93.2</t>
  </si>
  <si>
    <t>93.3</t>
  </si>
  <si>
    <t>93.4</t>
  </si>
  <si>
    <t>93.5</t>
  </si>
  <si>
    <t>93.6</t>
  </si>
  <si>
    <t>93.7</t>
  </si>
  <si>
    <t>94.1</t>
  </si>
  <si>
    <t>94.2</t>
  </si>
  <si>
    <t>94.3</t>
  </si>
  <si>
    <t>94.4</t>
  </si>
  <si>
    <t>94.5</t>
  </si>
  <si>
    <t>94.6</t>
  </si>
  <si>
    <t>94.7</t>
  </si>
  <si>
    <t>94.8</t>
  </si>
  <si>
    <t>94.9</t>
  </si>
  <si>
    <t>94.10</t>
  </si>
  <si>
    <t>95.1</t>
  </si>
  <si>
    <t>95.2</t>
  </si>
  <si>
    <t>95.3</t>
  </si>
  <si>
    <t>95.4</t>
  </si>
  <si>
    <t>95.5</t>
  </si>
  <si>
    <t>95.6</t>
  </si>
  <si>
    <t>95.7</t>
  </si>
  <si>
    <t>96</t>
  </si>
  <si>
    <t>96.1</t>
  </si>
  <si>
    <t>96.2</t>
  </si>
  <si>
    <t>96.3</t>
  </si>
  <si>
    <t>96.4</t>
  </si>
  <si>
    <t>96.5</t>
  </si>
  <si>
    <t>96.6</t>
  </si>
  <si>
    <t>97</t>
  </si>
  <si>
    <t>97.1</t>
  </si>
  <si>
    <t>97.2</t>
  </si>
  <si>
    <t>97.3</t>
  </si>
  <si>
    <t>97.4</t>
  </si>
  <si>
    <t>97.5</t>
  </si>
  <si>
    <t>97.6</t>
  </si>
  <si>
    <t>97.7</t>
  </si>
  <si>
    <t>97.8</t>
  </si>
  <si>
    <t>97.9</t>
  </si>
  <si>
    <t>97.10</t>
  </si>
  <si>
    <t>98</t>
  </si>
  <si>
    <t>98.1</t>
  </si>
  <si>
    <t>98.2</t>
  </si>
  <si>
    <t>98.3</t>
  </si>
  <si>
    <t>98.4</t>
  </si>
  <si>
    <t>99</t>
  </si>
  <si>
    <t>99.1</t>
  </si>
  <si>
    <t>99.2</t>
  </si>
  <si>
    <t>99.3</t>
  </si>
  <si>
    <t>99.4</t>
  </si>
  <si>
    <t>99.5</t>
  </si>
  <si>
    <r>
      <t>ВЛ-</t>
    </r>
    <r>
      <rPr>
        <b/>
        <sz val="11"/>
        <color rgb="FFFF0000"/>
        <rFont val="Times New Roman"/>
        <family val="1"/>
        <charset val="204"/>
      </rPr>
      <t>35 кВ</t>
    </r>
    <r>
      <rPr>
        <b/>
        <sz val="11"/>
        <rFont val="Times New Roman"/>
        <family val="1"/>
        <charset val="204"/>
      </rPr>
      <t xml:space="preserve"> "Центральная-Актас", в том числе:</t>
    </r>
  </si>
  <si>
    <t>ВЛ-10 кВ ф.16,30 от ПС 1-110 кВ г.Приозёрск,  в том числе:</t>
  </si>
  <si>
    <t>перезавод линии ВЛ-35кВ ПС Аксу-Аюлы - ПС Акшоки №58</t>
  </si>
  <si>
    <t xml:space="preserve">перезавод линии ВЛ-35кВ №59 "Аксу-Аюлы - Кенчоки" </t>
  </si>
  <si>
    <t>перезавод участка ВЛ-35кВ ПС Аксу-Аюлы - Кармыс №64</t>
  </si>
  <si>
    <t>Портал 35 кВ на ПС 18-110 Аксу Аюлы</t>
  </si>
  <si>
    <t xml:space="preserve">Изолятор ПС-70 </t>
  </si>
  <si>
    <t>78.1</t>
  </si>
  <si>
    <t>78.2</t>
  </si>
  <si>
    <t>78.3</t>
  </si>
  <si>
    <t>78.4</t>
  </si>
  <si>
    <t>78.5</t>
  </si>
  <si>
    <t>ВЛ-6 кВ Яч. № 44 «Жайрем-3-й подъем»</t>
  </si>
  <si>
    <t>U-образный болт АН-4       Д-21</t>
  </si>
  <si>
    <r>
      <t xml:space="preserve">Сетчатое ограждение 3D       </t>
    </r>
    <r>
      <rPr>
        <sz val="11"/>
        <color rgb="FFC00000"/>
        <rFont val="Times New Roman"/>
        <family val="1"/>
        <charset val="204"/>
      </rPr>
      <t>1-комплект</t>
    </r>
  </si>
  <si>
    <t>Трансформатор тока 10 кВ 1000/5</t>
  </si>
  <si>
    <t>Трансформатор тока 10 кВ 750/5</t>
  </si>
  <si>
    <t>Трансформатор тока 10 кВ 600/5</t>
  </si>
  <si>
    <t>Трансформатор тока 10 кВ 300/5</t>
  </si>
  <si>
    <t xml:space="preserve">Трансформатор тока 10 кВ 200/5 </t>
  </si>
  <si>
    <t xml:space="preserve">Трансформатор тока 10 кВ 100/5 </t>
  </si>
  <si>
    <t>Трансформатор тока 10 кВ 50/5</t>
  </si>
  <si>
    <t>Предохранитель ПКН-10 кВ</t>
  </si>
  <si>
    <t>Предохранитель ПКТ-10 кВ</t>
  </si>
  <si>
    <t xml:space="preserve">Предохранитель ПКН-35 кВ </t>
  </si>
  <si>
    <t>Трансформатор тока 10 кВ 75/5</t>
  </si>
  <si>
    <t>Трансформатор тока 10 кВ 150/5</t>
  </si>
  <si>
    <t xml:space="preserve">Трансформатор тока 10 кВ 50/5 </t>
  </si>
  <si>
    <t xml:space="preserve">Трансформатор тока 10 кВ 30/5 </t>
  </si>
  <si>
    <t>Автомобиль (микроавтобус)</t>
  </si>
  <si>
    <t xml:space="preserve">Автомобиль бортовой </t>
  </si>
  <si>
    <t xml:space="preserve">Автомобиль самосвал (4х2) </t>
  </si>
  <si>
    <t>Электротехническая лаборатория на шасси (4х4) полный привод (ЭТЛ-10)</t>
  </si>
  <si>
    <t>Изоляторы ПС-70</t>
  </si>
  <si>
    <t>КТПГН-250кВА 10/0,4кВ г.Балхаш, КТП№3 от ПС 25-35 кВ "Тас-Арал"</t>
  </si>
  <si>
    <t>КТПГН-250кВА 10/0,4кВ г.Балхаш, КТП№3 от ПС 51-35 кВ "Алгазы"</t>
  </si>
  <si>
    <t>КТПуМБ-630кВА 10/0,4кВ г.Приозерск, КТПН №16</t>
  </si>
  <si>
    <t>2КТПуМБ-400кВА 10/0,4кВ г.Приозерск, ТП №45</t>
  </si>
  <si>
    <t>2КТПуМБ-1000кВА 10/0,4кВ г.Приозерск, ТП №86</t>
  </si>
  <si>
    <r>
      <t xml:space="preserve">Узел КГП-12-1           </t>
    </r>
    <r>
      <rPr>
        <sz val="11"/>
        <color rgb="FFFF0000"/>
        <rFont val="Times New Roman"/>
        <family val="1"/>
        <charset val="204"/>
      </rPr>
      <t xml:space="preserve"> </t>
    </r>
  </si>
  <si>
    <t xml:space="preserve">Зажим серьга СР-12-16     </t>
  </si>
  <si>
    <t xml:space="preserve">Узел крепления КГП-7-1  </t>
  </si>
  <si>
    <r>
      <t xml:space="preserve">Серьга СР 7-16               </t>
    </r>
    <r>
      <rPr>
        <sz val="11"/>
        <color rgb="FFFF0000"/>
        <rFont val="Times New Roman"/>
        <family val="1"/>
        <charset val="204"/>
      </rPr>
      <t xml:space="preserve"> </t>
    </r>
  </si>
  <si>
    <t>39.5</t>
  </si>
  <si>
    <t>39.6</t>
  </si>
  <si>
    <t>39.7</t>
  </si>
  <si>
    <t>39.8</t>
  </si>
  <si>
    <t>Узел крепления КГП 7-1</t>
  </si>
  <si>
    <t>45.3</t>
  </si>
  <si>
    <t>45.4</t>
  </si>
  <si>
    <t>45.5</t>
  </si>
  <si>
    <t>45.6</t>
  </si>
  <si>
    <t>45.7</t>
  </si>
  <si>
    <t>Модернизация АСКУЭ</t>
  </si>
  <si>
    <t>Блок питания TELEOFIS PS12-100</t>
  </si>
  <si>
    <t>4G/3G/GSM антенна TELEOFIS RC40 SMA 7dB</t>
  </si>
  <si>
    <t xml:space="preserve">3G/GSM антенна TELEOFIS RC30 SMA </t>
  </si>
  <si>
    <t>GPRS терминал TELEOFIS WRX708-R4 (в квадратном корпусе, крепление на DIN-рейку</t>
  </si>
  <si>
    <t>Устройство МИР МК-01.А-Е/G/2R/2P/Z1-ИП230/ИП24-3ТС24/SD</t>
  </si>
  <si>
    <t>100.1</t>
  </si>
  <si>
    <t>100.2</t>
  </si>
  <si>
    <t>100.3</t>
  </si>
  <si>
    <t>100.4</t>
  </si>
  <si>
    <t>100.5</t>
  </si>
  <si>
    <t>Услуги по авторскому в течение всего периода строительства за исполнением проектно-сметной документации "Строительство совмещенного здания ОПУ, ЗРУ и административного комплекса на ПС-220 кВ Каражальская"</t>
  </si>
  <si>
    <t>Технический надзор ПС-220 кВ Каражальская</t>
  </si>
  <si>
    <t>54.10</t>
  </si>
  <si>
    <t>57.10</t>
  </si>
  <si>
    <t>59.4</t>
  </si>
  <si>
    <t>60.8</t>
  </si>
  <si>
    <t>61.8</t>
  </si>
  <si>
    <t>62.10</t>
  </si>
  <si>
    <t>62.11</t>
  </si>
  <si>
    <t>62.12</t>
  </si>
  <si>
    <t>47.3</t>
  </si>
  <si>
    <t>ВЛ-110кВ №128 "Киик - Моинты" :</t>
  </si>
  <si>
    <t>Зажим серьга СР 7-16</t>
  </si>
  <si>
    <r>
      <t xml:space="preserve">ФАКТ, </t>
    </r>
    <r>
      <rPr>
        <b/>
        <u/>
        <sz val="11"/>
        <rFont val="Times New Roman"/>
        <family val="1"/>
        <charset val="204"/>
      </rPr>
      <t>тыс.тенге</t>
    </r>
    <r>
      <rPr>
        <b/>
        <sz val="11"/>
        <rFont val="Times New Roman"/>
        <family val="1"/>
        <charset val="204"/>
      </rPr>
      <t xml:space="preserve"> (без НДС)</t>
    </r>
  </si>
  <si>
    <t>Услуги по авторскому и техническому надзору ПС-220 кВ "Каражалская"</t>
  </si>
  <si>
    <t>Корректировка проектов телемеханизации ПС 25-35 кВ "Тас-Арал" и ПС 51-35 кВ Алгазы</t>
  </si>
  <si>
    <t>97.11</t>
  </si>
  <si>
    <t>Работа по проведению проверки и наладки устройств релейной защиты и автоматики филиала АО "Жез.РЭК" "Балхашские электрические сети"</t>
  </si>
  <si>
    <t>г.Приозерск: ПС 2-110 кВ, ПС 3-110 кВ, ПС 4-110 кВ, ЦРП №1,2,3</t>
  </si>
  <si>
    <t>г.Балхаш: ПС 5-110 кВ, ПС 7-110 кВ "Жамши", ПС 9-110 кВ "Актогай", ПС 51-35 кВ "Алгазы"</t>
  </si>
  <si>
    <t>42.6</t>
  </si>
  <si>
    <t xml:space="preserve">Цемент М-400                    </t>
  </si>
  <si>
    <r>
      <t xml:space="preserve">ВЛ-220 кВ "Каражал-Барсенгир", </t>
    </r>
    <r>
      <rPr>
        <b/>
        <sz val="11"/>
        <color rgb="FFFF0000"/>
        <rFont val="Times New Roman"/>
        <family val="1"/>
        <charset val="204"/>
      </rPr>
      <t>с отпайкой на ПС "Жайрем"</t>
    </r>
    <r>
      <rPr>
        <b/>
        <sz val="11"/>
        <rFont val="Times New Roman"/>
        <family val="1"/>
        <charset val="204"/>
      </rPr>
      <t xml:space="preserve"> Л-2388</t>
    </r>
  </si>
  <si>
    <t>от ТП-32 до ул.Достык 26</t>
  </si>
  <si>
    <r>
      <t xml:space="preserve">Грозозащитный </t>
    </r>
    <r>
      <rPr>
        <sz val="11"/>
        <color rgb="FFFF0000"/>
        <rFont val="Times New Roman"/>
        <family val="1"/>
        <charset val="204"/>
      </rPr>
      <t>тросс С-50</t>
    </r>
  </si>
  <si>
    <t>Плиты перекрытия П 10.5 перекрытия  ж/б для лотков под кабель</t>
  </si>
  <si>
    <t>Ножовочное полотно по металлу</t>
  </si>
  <si>
    <t>Труба асбестовая ф100 мм</t>
  </si>
  <si>
    <t>84.7</t>
  </si>
  <si>
    <t>84.8</t>
  </si>
  <si>
    <t>84.9</t>
  </si>
  <si>
    <t xml:space="preserve">Концевая муфта 10 КНТп-3х70-120 </t>
  </si>
  <si>
    <t>86.5</t>
  </si>
  <si>
    <t>86.6</t>
  </si>
  <si>
    <t>86.8</t>
  </si>
  <si>
    <t>87.8</t>
  </si>
  <si>
    <t>88.8</t>
  </si>
  <si>
    <t>весна 2026 года</t>
  </si>
  <si>
    <t>февраль</t>
  </si>
  <si>
    <t xml:space="preserve">                                Перечень оборудования, материалов и услуг для реализации инвестиционной программы ТОО "ЖезРЭК" на 2025 год</t>
  </si>
  <si>
    <r>
      <t>Сумма,</t>
    </r>
    <r>
      <rPr>
        <b/>
        <u/>
        <sz val="11"/>
        <rFont val="Times New Roman"/>
        <family val="1"/>
        <charset val="204"/>
      </rPr>
      <t xml:space="preserve"> тенге    </t>
    </r>
    <r>
      <rPr>
        <b/>
        <sz val="11"/>
        <rFont val="Times New Roman"/>
        <family val="1"/>
        <charset val="204"/>
      </rPr>
      <t xml:space="preserve">            без НДС </t>
    </r>
  </si>
  <si>
    <t>Инвестиционная программа ТОО "Жез. РЭК" на 2025 год</t>
  </si>
  <si>
    <t>Частичная реконструкция ПС ТОО "ЖезРЭК" с поставкой оборудования и материалов, в том числе:</t>
  </si>
  <si>
    <r>
      <t xml:space="preserve">СК 26.1-2.3 стойка ж/б коническая с/стойкая с гидроизоляцией         </t>
    </r>
    <r>
      <rPr>
        <sz val="11"/>
        <color rgb="FFFF0000"/>
        <rFont val="Times New Roman"/>
        <family val="1"/>
        <charset val="204"/>
      </rPr>
      <t/>
    </r>
  </si>
  <si>
    <t xml:space="preserve">Металлоконструкции к опоре ПБ 220-1 без лестниц оцинк.                         </t>
  </si>
  <si>
    <t xml:space="preserve">Узел КГП-12-1           </t>
  </si>
  <si>
    <t xml:space="preserve">Серьга СР 7-16               </t>
  </si>
  <si>
    <t xml:space="preserve">Деталь крепления ригеля КР-6 оцинк.   </t>
  </si>
  <si>
    <t xml:space="preserve">АР-6 анкерный ригель ж/б       </t>
  </si>
  <si>
    <t xml:space="preserve">Металлоконструкции к опоре ПБ 220-1 без лестниц оцинк.                        </t>
  </si>
  <si>
    <t xml:space="preserve">СК 26.1-2.3 стойка ж/б коническая с/стойкая с гидроизоляцией          </t>
  </si>
  <si>
    <t xml:space="preserve">СК 22. 1.2.3 стойка ж/б коническая с/стойкая с гидроизоляцией   </t>
  </si>
  <si>
    <t xml:space="preserve">Металлоконструкции к опоре ПБ 110.11 без лестниц, оцинк.                 </t>
  </si>
  <si>
    <t xml:space="preserve">АР-5 анкерный ригель ж/б   </t>
  </si>
  <si>
    <t xml:space="preserve">Металлоконструкции к опоре УБ 35-1 в комплекте с оттяжками, клин-коушем, оцинк.      </t>
  </si>
  <si>
    <t xml:space="preserve">Металлоконструкции к опоре УБ 35-1 в комплекте с оттяжками, клин-коушем, оцинк.       </t>
  </si>
  <si>
    <t xml:space="preserve">Узел крепления КГП-7-2В      </t>
  </si>
  <si>
    <t xml:space="preserve">Узел крепления КГП-7-2Б (в комплекте с серьгой) </t>
  </si>
  <si>
    <t xml:space="preserve">Узел крепления КГП-7-2В </t>
  </si>
  <si>
    <t xml:space="preserve">Деталь крепления ригеля КР-7 оцинк. </t>
  </si>
  <si>
    <r>
      <t xml:space="preserve">СВ 105-3,5 стойка ж/б вибрированная с/стойкая с гидроизоляцией  </t>
    </r>
    <r>
      <rPr>
        <sz val="11"/>
        <color rgb="FFFF0000"/>
        <rFont val="Times New Roman"/>
        <family val="1"/>
        <charset val="204"/>
      </rPr>
      <t xml:space="preserve"> </t>
    </r>
  </si>
  <si>
    <r>
      <t>Автомобиль АГП-28</t>
    </r>
    <r>
      <rPr>
        <sz val="11"/>
        <color rgb="FFFF0000"/>
        <rFont val="Times New Roman"/>
        <family val="1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</si>
</sst>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₽_-;\-* #,##0.00\ _₽_-;_-* &quot;-&quot;??\ _₽_-;_-@_-"/>
    <numFmt numFmtId="164" formatCode="_-* #,##0.00_-;\-* #,##0.00_-;_-* &quot;-&quot;??_-;_-@_-"/>
    <numFmt numFmtId="165" formatCode="#,##0_р_."/>
    <numFmt numFmtId="166" formatCode="0.000"/>
    <numFmt numFmtId="167" formatCode="_-* #,##0.00_р_._-;\-* #,##0.00_р_._-;_-* &quot;-&quot;??_р_._-;_-@_-"/>
    <numFmt numFmtId="168" formatCode="#,##0.000"/>
  </numFmts>
  <fonts count="4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indexed="1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u/>
      <sz val="10"/>
      <color theme="10"/>
      <name val="Arial"/>
      <family val="2"/>
      <charset val="204"/>
    </font>
    <font>
      <u/>
      <sz val="10"/>
      <color indexed="12"/>
      <name val="Arial"/>
      <family val="2"/>
      <charset val="204"/>
    </font>
    <font>
      <b/>
      <sz val="9"/>
      <color indexed="81"/>
      <name val="Tahoma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1"/>
      <name val="Times New Roman"/>
      <family val="1"/>
      <charset val="204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40">
    <xf numFmtId="0" fontId="0" fillId="0" borderId="0"/>
    <xf numFmtId="0" fontId="4" fillId="0" borderId="0" applyFont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9" fillId="0" borderId="0"/>
    <xf numFmtId="0" fontId="10" fillId="0" borderId="0"/>
    <xf numFmtId="43" fontId="9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4" fillId="0" borderId="0"/>
    <xf numFmtId="164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9" fillId="0" borderId="0"/>
    <xf numFmtId="0" fontId="5" fillId="0" borderId="0"/>
    <xf numFmtId="0" fontId="1" fillId="2" borderId="1" applyNumberFormat="0" applyFont="0" applyAlignment="0" applyProtection="0"/>
    <xf numFmtId="164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0" borderId="0"/>
    <xf numFmtId="43" fontId="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" fillId="2" borderId="1" applyNumberFormat="0" applyFont="0" applyAlignment="0" applyProtection="0"/>
    <xf numFmtId="164" fontId="9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1" fillId="0" borderId="0"/>
    <xf numFmtId="167" fontId="4" fillId="0" borderId="0" applyFont="0" applyFill="0" applyBorder="0" applyAlignment="0" applyProtection="0"/>
    <xf numFmtId="0" fontId="9" fillId="0" borderId="0"/>
    <xf numFmtId="0" fontId="12" fillId="0" borderId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23" borderId="0" applyNumberFormat="0" applyBorder="0" applyAlignment="0" applyProtection="0"/>
    <xf numFmtId="0" fontId="14" fillId="11" borderId="5" applyNumberFormat="0" applyAlignment="0" applyProtection="0"/>
    <xf numFmtId="0" fontId="15" fillId="24" borderId="6" applyNumberFormat="0" applyAlignment="0" applyProtection="0"/>
    <xf numFmtId="0" fontId="16" fillId="24" borderId="5" applyNumberFormat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22" fillId="25" borderId="11" applyNumberFormat="0" applyAlignment="0" applyProtection="0"/>
    <xf numFmtId="0" fontId="23" fillId="0" borderId="0" applyNumberFormat="0" applyFill="0" applyBorder="0" applyAlignment="0" applyProtection="0"/>
    <xf numFmtId="0" fontId="24" fillId="26" borderId="0" applyNumberFormat="0" applyBorder="0" applyAlignment="0" applyProtection="0"/>
    <xf numFmtId="0" fontId="5" fillId="0" borderId="0"/>
    <xf numFmtId="0" fontId="5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5" fillId="7" borderId="0" applyNumberFormat="0" applyBorder="0" applyAlignment="0" applyProtection="0"/>
    <xf numFmtId="0" fontId="26" fillId="0" borderId="0" applyNumberFormat="0" applyFill="0" applyBorder="0" applyAlignment="0" applyProtection="0"/>
    <xf numFmtId="0" fontId="11" fillId="27" borderId="12" applyNumberFormat="0" applyFont="0" applyAlignment="0" applyProtection="0"/>
    <xf numFmtId="9" fontId="5" fillId="0" borderId="0" applyFont="0" applyFill="0" applyBorder="0" applyAlignment="0" applyProtection="0"/>
    <xf numFmtId="0" fontId="27" fillId="0" borderId="13" applyNumberFormat="0" applyFill="0" applyAlignment="0" applyProtection="0"/>
    <xf numFmtId="0" fontId="28" fillId="0" borderId="0" applyNumberFormat="0" applyFill="0" applyBorder="0" applyAlignment="0" applyProtection="0"/>
    <xf numFmtId="164" fontId="12" fillId="0" borderId="0" applyFont="0" applyFill="0" applyBorder="0" applyAlignment="0" applyProtection="0"/>
    <xf numFmtId="0" fontId="29" fillId="8" borderId="0" applyNumberFormat="0" applyBorder="0" applyAlignment="0" applyProtection="0"/>
    <xf numFmtId="164" fontId="9" fillId="0" borderId="0" applyFont="0" applyFill="0" applyBorder="0" applyAlignment="0" applyProtection="0"/>
    <xf numFmtId="0" fontId="11" fillId="0" borderId="0"/>
    <xf numFmtId="0" fontId="10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9" fillId="0" borderId="0"/>
    <xf numFmtId="43" fontId="9" fillId="0" borderId="0" applyFont="0" applyFill="0" applyBorder="0" applyAlignment="0" applyProtection="0"/>
    <xf numFmtId="0" fontId="1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9" fillId="0" borderId="0"/>
    <xf numFmtId="0" fontId="4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1" fillId="0" borderId="0"/>
  </cellStyleXfs>
  <cellXfs count="193">
    <xf numFmtId="0" fontId="0" fillId="0" borderId="0" xfId="0"/>
    <xf numFmtId="0" fontId="6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" fontId="2" fillId="3" borderId="2" xfId="0" applyNumberFormat="1" applyFont="1" applyFill="1" applyBorder="1" applyAlignment="1">
      <alignment horizontal="center" vertical="center"/>
    </xf>
    <xf numFmtId="0" fontId="2" fillId="5" borderId="0" xfId="0" applyFont="1" applyFill="1"/>
    <xf numFmtId="0" fontId="3" fillId="3" borderId="2" xfId="0" applyFont="1" applyFill="1" applyBorder="1" applyAlignment="1">
      <alignment vertical="center" wrapText="1"/>
    </xf>
    <xf numFmtId="0" fontId="2" fillId="3" borderId="2" xfId="0" applyFont="1" applyFill="1" applyBorder="1"/>
    <xf numFmtId="0" fontId="8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left" vertical="center"/>
    </xf>
    <xf numFmtId="0" fontId="2" fillId="3" borderId="2" xfId="34" applyFont="1" applyFill="1" applyBorder="1" applyAlignment="1">
      <alignment vertical="center"/>
    </xf>
    <xf numFmtId="0" fontId="6" fillId="3" borderId="4" xfId="0" applyFont="1" applyFill="1" applyBorder="1" applyAlignment="1">
      <alignment horizontal="center" vertical="center"/>
    </xf>
    <xf numFmtId="4" fontId="3" fillId="3" borderId="2" xfId="0" applyNumberFormat="1" applyFont="1" applyFill="1" applyBorder="1" applyAlignment="1">
      <alignment horizontal="center" vertical="center"/>
    </xf>
    <xf numFmtId="4" fontId="3" fillId="3" borderId="2" xfId="0" applyNumberFormat="1" applyFont="1" applyFill="1" applyBorder="1" applyAlignment="1">
      <alignment horizontal="center" vertical="center" wrapText="1"/>
    </xf>
    <xf numFmtId="4" fontId="6" fillId="3" borderId="2" xfId="0" applyNumberFormat="1" applyFont="1" applyFill="1" applyBorder="1" applyAlignment="1">
      <alignment horizontal="center" vertical="center"/>
    </xf>
    <xf numFmtId="4" fontId="2" fillId="3" borderId="2" xfId="0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/>
    </xf>
    <xf numFmtId="0" fontId="2" fillId="0" borderId="0" xfId="0" applyFont="1" applyFill="1"/>
    <xf numFmtId="0" fontId="2" fillId="4" borderId="0" xfId="0" applyFont="1" applyFill="1"/>
    <xf numFmtId="0" fontId="2" fillId="3" borderId="0" xfId="0" applyFont="1" applyFill="1"/>
    <xf numFmtId="0" fontId="2" fillId="3" borderId="2" xfId="0" applyNumberFormat="1" applyFont="1" applyFill="1" applyBorder="1" applyAlignment="1">
      <alignment horizontal="center" vertical="center" wrapText="1"/>
    </xf>
    <xf numFmtId="0" fontId="2" fillId="3" borderId="2" xfId="5" applyFont="1" applyFill="1" applyBorder="1" applyAlignment="1">
      <alignment horizontal="center" vertical="center"/>
    </xf>
    <xf numFmtId="0" fontId="6" fillId="3" borderId="2" xfId="5" applyFont="1" applyFill="1" applyBorder="1" applyAlignment="1">
      <alignment vertical="center" wrapText="1" shrinkToFit="1"/>
    </xf>
    <xf numFmtId="0" fontId="2" fillId="3" borderId="2" xfId="41" applyFont="1" applyFill="1" applyBorder="1" applyAlignment="1">
      <alignment horizontal="center" vertical="center"/>
    </xf>
    <xf numFmtId="0" fontId="2" fillId="3" borderId="2" xfId="41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4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vertical="center" wrapText="1"/>
    </xf>
    <xf numFmtId="2" fontId="2" fillId="3" borderId="2" xfId="9" applyNumberFormat="1" applyFont="1" applyFill="1" applyBorder="1" applyAlignment="1">
      <alignment vertical="center" wrapText="1"/>
    </xf>
    <xf numFmtId="0" fontId="2" fillId="3" borderId="2" xfId="9" applyFont="1" applyFill="1" applyBorder="1" applyAlignment="1">
      <alignment horizontal="center" vertical="center"/>
    </xf>
    <xf numFmtId="0" fontId="2" fillId="3" borderId="2" xfId="9" applyFont="1" applyFill="1" applyBorder="1" applyAlignment="1">
      <alignment horizontal="center" vertical="center" wrapText="1"/>
    </xf>
    <xf numFmtId="0" fontId="2" fillId="3" borderId="2" xfId="13" applyFont="1" applyFill="1" applyBorder="1" applyAlignment="1">
      <alignment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6" fillId="3" borderId="2" xfId="50" applyFont="1" applyFill="1" applyBorder="1" applyAlignment="1">
      <alignment horizontal="center" vertical="center"/>
    </xf>
    <xf numFmtId="0" fontId="2" fillId="3" borderId="2" xfId="13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3" borderId="2" xfId="125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4" fontId="2" fillId="3" borderId="2" xfId="51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/>
    </xf>
    <xf numFmtId="0" fontId="2" fillId="3" borderId="2" xfId="125" applyFont="1" applyFill="1" applyBorder="1" applyAlignment="1">
      <alignment vertical="center" wrapText="1"/>
    </xf>
    <xf numFmtId="0" fontId="3" fillId="3" borderId="2" xfId="125" applyFont="1" applyFill="1" applyBorder="1" applyAlignment="1">
      <alignment vertical="center" wrapText="1"/>
    </xf>
    <xf numFmtId="0" fontId="3" fillId="3" borderId="2" xfId="125" applyFont="1" applyFill="1" applyBorder="1" applyAlignment="1">
      <alignment horizontal="center" vertical="center" wrapText="1"/>
    </xf>
    <xf numFmtId="168" fontId="3" fillId="3" borderId="2" xfId="125" applyNumberFormat="1" applyFont="1" applyFill="1" applyBorder="1" applyAlignment="1">
      <alignment horizontal="center" vertical="center" wrapText="1"/>
    </xf>
    <xf numFmtId="3" fontId="2" fillId="3" borderId="2" xfId="125" applyNumberFormat="1" applyFont="1" applyFill="1" applyBorder="1" applyAlignment="1">
      <alignment horizontal="center" vertical="center"/>
    </xf>
    <xf numFmtId="0" fontId="2" fillId="3" borderId="2" xfId="126" applyFont="1" applyFill="1" applyBorder="1" applyAlignment="1">
      <alignment vertical="center" wrapText="1"/>
    </xf>
    <xf numFmtId="0" fontId="2" fillId="3" borderId="2" xfId="126" applyFont="1" applyFill="1" applyBorder="1" applyAlignment="1">
      <alignment horizontal="center" vertical="center"/>
    </xf>
    <xf numFmtId="3" fontId="2" fillId="3" borderId="2" xfId="126" applyNumberFormat="1" applyFont="1" applyFill="1" applyBorder="1" applyAlignment="1">
      <alignment horizontal="center" vertical="center"/>
    </xf>
    <xf numFmtId="0" fontId="2" fillId="3" borderId="2" xfId="13" applyFont="1" applyFill="1" applyBorder="1" applyAlignment="1">
      <alignment horizontal="left" vertical="center"/>
    </xf>
    <xf numFmtId="168" fontId="2" fillId="3" borderId="2" xfId="126" applyNumberFormat="1" applyFont="1" applyFill="1" applyBorder="1" applyAlignment="1">
      <alignment horizontal="center" vertical="center"/>
    </xf>
    <xf numFmtId="3" fontId="8" fillId="3" borderId="2" xfId="125" applyNumberFormat="1" applyFont="1" applyFill="1" applyBorder="1" applyAlignment="1">
      <alignment horizontal="center" vertical="center"/>
    </xf>
    <xf numFmtId="0" fontId="8" fillId="3" borderId="2" xfId="125" applyFont="1" applyFill="1" applyBorder="1" applyAlignment="1">
      <alignment vertical="center" wrapText="1"/>
    </xf>
    <xf numFmtId="0" fontId="8" fillId="3" borderId="2" xfId="125" applyFont="1" applyFill="1" applyBorder="1" applyAlignment="1">
      <alignment horizontal="center" vertical="center"/>
    </xf>
    <xf numFmtId="0" fontId="3" fillId="3" borderId="2" xfId="126" applyFont="1" applyFill="1" applyBorder="1" applyAlignment="1">
      <alignment vertical="center" wrapText="1"/>
    </xf>
    <xf numFmtId="0" fontId="2" fillId="3" borderId="2" xfId="126" applyFont="1" applyFill="1" applyBorder="1" applyAlignment="1">
      <alignment horizontal="center"/>
    </xf>
    <xf numFmtId="4" fontId="3" fillId="3" borderId="2" xfId="0" applyNumberFormat="1" applyFont="1" applyFill="1" applyBorder="1" applyAlignment="1">
      <alignment vertical="center" wrapText="1"/>
    </xf>
    <xf numFmtId="0" fontId="2" fillId="3" borderId="2" xfId="125" applyFont="1" applyFill="1" applyBorder="1" applyAlignment="1">
      <alignment horizontal="center" vertical="center" wrapText="1"/>
    </xf>
    <xf numFmtId="0" fontId="2" fillId="3" borderId="2" xfId="125" applyNumberFormat="1" applyFont="1" applyFill="1" applyBorder="1" applyAlignment="1">
      <alignment horizontal="center" vertical="center" wrapText="1"/>
    </xf>
    <xf numFmtId="0" fontId="2" fillId="3" borderId="2" xfId="126" applyNumberFormat="1" applyFont="1" applyFill="1" applyBorder="1" applyAlignment="1">
      <alignment horizontal="center" vertical="center"/>
    </xf>
    <xf numFmtId="0" fontId="8" fillId="3" borderId="2" xfId="125" applyNumberFormat="1" applyFont="1" applyFill="1" applyBorder="1" applyAlignment="1">
      <alignment horizontal="center" vertical="center"/>
    </xf>
    <xf numFmtId="4" fontId="2" fillId="0" borderId="0" xfId="0" applyNumberFormat="1" applyFont="1" applyFill="1"/>
    <xf numFmtId="49" fontId="8" fillId="3" borderId="2" xfId="0" applyNumberFormat="1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/>
    </xf>
    <xf numFmtId="4" fontId="2" fillId="3" borderId="2" xfId="3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2" fontId="2" fillId="3" borderId="2" xfId="0" applyNumberFormat="1" applyFont="1" applyFill="1" applyBorder="1" applyAlignment="1">
      <alignment horizontal="left" vertical="center" wrapText="1"/>
    </xf>
    <xf numFmtId="49" fontId="2" fillId="3" borderId="2" xfId="0" applyNumberFormat="1" applyFont="1" applyFill="1" applyBorder="1" applyAlignment="1">
      <alignment horizontal="left" vertical="center" wrapText="1"/>
    </xf>
    <xf numFmtId="0" fontId="34" fillId="3" borderId="2" xfId="0" applyFont="1" applyFill="1" applyBorder="1" applyAlignment="1">
      <alignment horizontal="center" vertical="center"/>
    </xf>
    <xf numFmtId="166" fontId="2" fillId="3" borderId="2" xfId="0" applyNumberFormat="1" applyFont="1" applyFill="1" applyBorder="1" applyAlignment="1">
      <alignment horizontal="center" vertical="center"/>
    </xf>
    <xf numFmtId="4" fontId="6" fillId="3" borderId="2" xfId="4" applyNumberFormat="1" applyFont="1" applyFill="1" applyBorder="1" applyAlignment="1">
      <alignment horizontal="center" vertical="center"/>
    </xf>
    <xf numFmtId="3" fontId="2" fillId="3" borderId="2" xfId="0" applyNumberFormat="1" applyFont="1" applyFill="1" applyBorder="1" applyAlignment="1">
      <alignment horizontal="center" vertical="center" wrapText="1"/>
    </xf>
    <xf numFmtId="3" fontId="2" fillId="3" borderId="2" xfId="0" applyNumberFormat="1" applyFont="1" applyFill="1" applyBorder="1" applyAlignment="1">
      <alignment horizontal="center" vertical="center"/>
    </xf>
    <xf numFmtId="168" fontId="2" fillId="3" borderId="2" xfId="0" applyNumberFormat="1" applyFont="1" applyFill="1" applyBorder="1" applyAlignment="1">
      <alignment horizontal="center" vertical="center"/>
    </xf>
    <xf numFmtId="3" fontId="8" fillId="3" borderId="2" xfId="13" applyNumberFormat="1" applyFont="1" applyFill="1" applyBorder="1" applyAlignment="1">
      <alignment horizontal="center" vertical="center"/>
    </xf>
    <xf numFmtId="3" fontId="2" fillId="3" borderId="2" xfId="13" applyNumberFormat="1" applyFont="1" applyFill="1" applyBorder="1" applyAlignment="1">
      <alignment horizontal="center" vertical="center"/>
    </xf>
    <xf numFmtId="0" fontId="2" fillId="3" borderId="0" xfId="0" applyFont="1" applyFill="1" applyAlignment="1"/>
    <xf numFmtId="0" fontId="2" fillId="3" borderId="0" xfId="0" applyFont="1" applyFill="1" applyAlignment="1">
      <alignment wrapText="1"/>
    </xf>
    <xf numFmtId="4" fontId="0" fillId="3" borderId="2" xfId="0" applyNumberFormat="1" applyFont="1" applyFill="1" applyBorder="1" applyAlignment="1">
      <alignment horizontal="center" vertical="center"/>
    </xf>
    <xf numFmtId="4" fontId="8" fillId="3" borderId="2" xfId="0" applyNumberFormat="1" applyFont="1" applyFill="1" applyBorder="1" applyAlignment="1">
      <alignment horizontal="center" vertical="center"/>
    </xf>
    <xf numFmtId="4" fontId="34" fillId="3" borderId="2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horizontal="center"/>
    </xf>
    <xf numFmtId="4" fontId="2" fillId="3" borderId="2" xfId="48" applyNumberFormat="1" applyFont="1" applyFill="1" applyBorder="1" applyAlignment="1">
      <alignment horizontal="center" vertical="center" wrapText="1"/>
    </xf>
    <xf numFmtId="4" fontId="36" fillId="3" borderId="2" xfId="0" applyNumberFormat="1" applyFont="1" applyFill="1" applyBorder="1" applyAlignment="1">
      <alignment horizontal="center" vertical="center"/>
    </xf>
    <xf numFmtId="4" fontId="2" fillId="3" borderId="2" xfId="4" applyNumberFormat="1" applyFont="1" applyFill="1" applyBorder="1" applyAlignment="1">
      <alignment horizontal="center" vertical="center"/>
    </xf>
    <xf numFmtId="0" fontId="3" fillId="3" borderId="2" xfId="125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vertical="center"/>
    </xf>
    <xf numFmtId="0" fontId="3" fillId="3" borderId="2" xfId="1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34" fillId="3" borderId="2" xfId="0" applyFont="1" applyFill="1" applyBorder="1" applyAlignment="1">
      <alignment horizontal="center"/>
    </xf>
    <xf numFmtId="0" fontId="7" fillId="3" borderId="0" xfId="0" applyFont="1" applyFill="1" applyBorder="1" applyAlignment="1">
      <alignment vertical="center"/>
    </xf>
    <xf numFmtId="0" fontId="2" fillId="3" borderId="0" xfId="0" applyFont="1" applyFill="1" applyBorder="1"/>
    <xf numFmtId="4" fontId="34" fillId="3" borderId="0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vertical="center"/>
    </xf>
    <xf numFmtId="3" fontId="34" fillId="3" borderId="2" xfId="0" applyNumberFormat="1" applyFont="1" applyFill="1" applyBorder="1" applyAlignment="1">
      <alignment horizontal="center" vertical="center"/>
    </xf>
    <xf numFmtId="4" fontId="34" fillId="3" borderId="2" xfId="0" applyNumberFormat="1" applyFont="1" applyFill="1" applyBorder="1" applyAlignment="1">
      <alignment horizontal="center" vertical="center" wrapText="1"/>
    </xf>
    <xf numFmtId="4" fontId="2" fillId="3" borderId="0" xfId="0" applyNumberFormat="1" applyFont="1" applyFill="1" applyBorder="1" applyAlignment="1">
      <alignment horizontal="center" vertical="center"/>
    </xf>
    <xf numFmtId="168" fontId="3" fillId="3" borderId="0" xfId="0" applyNumberFormat="1" applyFont="1" applyFill="1" applyAlignment="1">
      <alignment horizontal="center"/>
    </xf>
    <xf numFmtId="4" fontId="2" fillId="3" borderId="0" xfId="0" applyNumberFormat="1" applyFont="1" applyFill="1"/>
    <xf numFmtId="0" fontId="34" fillId="3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34" fillId="3" borderId="0" xfId="0" applyFont="1" applyFill="1"/>
    <xf numFmtId="0" fontId="6" fillId="3" borderId="2" xfId="0" applyFont="1" applyFill="1" applyBorder="1" applyAlignment="1">
      <alignment horizontal="left" vertical="center"/>
    </xf>
    <xf numFmtId="168" fontId="2" fillId="3" borderId="2" xfId="125" applyNumberFormat="1" applyFont="1" applyFill="1" applyBorder="1" applyAlignment="1">
      <alignment horizontal="center" vertical="center"/>
    </xf>
    <xf numFmtId="0" fontId="34" fillId="3" borderId="2" xfId="125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right"/>
    </xf>
    <xf numFmtId="0" fontId="3" fillId="3" borderId="0" xfId="0" applyFont="1" applyFill="1" applyAlignment="1">
      <alignment horizontal="right"/>
    </xf>
    <xf numFmtId="3" fontId="2" fillId="3" borderId="0" xfId="0" applyNumberFormat="1" applyFont="1" applyFill="1" applyAlignment="1">
      <alignment horizontal="right"/>
    </xf>
    <xf numFmtId="0" fontId="2" fillId="3" borderId="2" xfId="126" applyFont="1" applyFill="1" applyBorder="1" applyAlignment="1">
      <alignment horizontal="left" vertical="center" wrapText="1"/>
    </xf>
    <xf numFmtId="168" fontId="2" fillId="3" borderId="2" xfId="0" applyNumberFormat="1" applyFont="1" applyFill="1" applyBorder="1" applyAlignment="1">
      <alignment horizontal="center" vertical="center" wrapText="1"/>
    </xf>
    <xf numFmtId="0" fontId="3" fillId="3" borderId="2" xfId="126" applyFont="1" applyFill="1" applyBorder="1" applyAlignment="1">
      <alignment horizontal="left" vertical="center" wrapText="1"/>
    </xf>
    <xf numFmtId="0" fontId="2" fillId="3" borderId="2" xfId="126" applyFont="1" applyFill="1" applyBorder="1" applyAlignment="1">
      <alignment horizontal="left" vertical="center"/>
    </xf>
    <xf numFmtId="49" fontId="3" fillId="3" borderId="2" xfId="0" applyNumberFormat="1" applyFont="1" applyFill="1" applyBorder="1" applyAlignment="1">
      <alignment horizontal="center" vertical="center"/>
    </xf>
    <xf numFmtId="168" fontId="3" fillId="3" borderId="2" xfId="0" applyNumberFormat="1" applyFont="1" applyFill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vertical="center" wrapText="1"/>
    </xf>
    <xf numFmtId="1" fontId="2" fillId="3" borderId="2" xfId="126" applyNumberFormat="1" applyFont="1" applyFill="1" applyBorder="1" applyAlignment="1">
      <alignment horizontal="center" vertical="center"/>
    </xf>
    <xf numFmtId="0" fontId="39" fillId="3" borderId="0" xfId="0" applyFont="1" applyFill="1" applyBorder="1"/>
    <xf numFmtId="168" fontId="6" fillId="3" borderId="0" xfId="0" applyNumberFormat="1" applyFont="1" applyFill="1" applyBorder="1" applyAlignment="1">
      <alignment horizontal="center" vertical="center"/>
    </xf>
    <xf numFmtId="168" fontId="3" fillId="3" borderId="2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/>
    </xf>
    <xf numFmtId="4" fontId="34" fillId="3" borderId="14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 wrapText="1"/>
    </xf>
    <xf numFmtId="0" fontId="2" fillId="3" borderId="4" xfId="4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vertical="center" wrapText="1"/>
    </xf>
    <xf numFmtId="2" fontId="2" fillId="3" borderId="2" xfId="0" applyNumberFormat="1" applyFont="1" applyFill="1" applyBorder="1" applyAlignment="1">
      <alignment horizontal="center" vertical="center" wrapText="1"/>
    </xf>
    <xf numFmtId="165" fontId="2" fillId="3" borderId="2" xfId="0" applyNumberFormat="1" applyFont="1" applyFill="1" applyBorder="1" applyAlignment="1">
      <alignment horizontal="center" vertical="center" wrapText="1"/>
    </xf>
    <xf numFmtId="49" fontId="3" fillId="3" borderId="2" xfId="51" applyNumberFormat="1" applyFont="1" applyFill="1" applyBorder="1" applyAlignment="1">
      <alignment horizontal="center" vertical="center" wrapText="1"/>
    </xf>
    <xf numFmtId="0" fontId="3" fillId="3" borderId="2" xfId="51" applyFont="1" applyFill="1" applyBorder="1" applyAlignment="1">
      <alignment horizontal="left" vertical="center" wrapText="1"/>
    </xf>
    <xf numFmtId="0" fontId="2" fillId="3" borderId="2" xfId="51" applyFont="1" applyFill="1" applyBorder="1" applyAlignment="1">
      <alignment horizontal="center" vertical="center" wrapText="1"/>
    </xf>
    <xf numFmtId="49" fontId="2" fillId="3" borderId="2" xfId="51" applyNumberFormat="1" applyFont="1" applyFill="1" applyBorder="1" applyAlignment="1">
      <alignment horizontal="center" vertical="center"/>
    </xf>
    <xf numFmtId="0" fontId="2" fillId="3" borderId="2" xfId="51" applyFont="1" applyFill="1" applyBorder="1" applyAlignment="1">
      <alignment horizontal="left" vertical="center" wrapText="1"/>
    </xf>
    <xf numFmtId="2" fontId="2" fillId="3" borderId="2" xfId="51" applyNumberFormat="1" applyFont="1" applyFill="1" applyBorder="1" applyAlignment="1">
      <alignment horizontal="left" vertical="center" wrapText="1"/>
    </xf>
    <xf numFmtId="1" fontId="2" fillId="3" borderId="2" xfId="51" applyNumberFormat="1" applyFont="1" applyFill="1" applyBorder="1" applyAlignment="1">
      <alignment horizontal="center" vertical="center"/>
    </xf>
    <xf numFmtId="0" fontId="2" fillId="3" borderId="2" xfId="48" applyFont="1" applyFill="1" applyBorder="1" applyAlignment="1">
      <alignment horizontal="center" vertical="center" wrapText="1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2" xfId="2" applyFont="1" applyFill="1" applyBorder="1" applyAlignment="1">
      <alignment horizontal="center" vertical="center"/>
    </xf>
    <xf numFmtId="4" fontId="2" fillId="3" borderId="2" xfId="2" applyNumberFormat="1" applyFont="1" applyFill="1" applyBorder="1" applyAlignment="1">
      <alignment horizontal="center" vertical="center"/>
    </xf>
    <xf numFmtId="0" fontId="33" fillId="3" borderId="2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 wrapText="1"/>
    </xf>
    <xf numFmtId="2" fontId="2" fillId="3" borderId="2" xfId="0" applyNumberFormat="1" applyFont="1" applyFill="1" applyBorder="1" applyAlignment="1">
      <alignment vertical="center" wrapText="1"/>
    </xf>
    <xf numFmtId="0" fontId="2" fillId="3" borderId="2" xfId="15" applyFont="1" applyFill="1" applyBorder="1" applyAlignment="1">
      <alignment horizontal="center" vertical="center" wrapText="1"/>
    </xf>
    <xf numFmtId="0" fontId="8" fillId="3" borderId="2" xfId="13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 shrinkToFit="1"/>
    </xf>
    <xf numFmtId="3" fontId="8" fillId="3" borderId="2" xfId="0" applyNumberFormat="1" applyFont="1" applyFill="1" applyBorder="1" applyAlignment="1">
      <alignment horizontal="center" vertical="center"/>
    </xf>
    <xf numFmtId="0" fontId="2" fillId="3" borderId="2" xfId="48" applyFont="1" applyFill="1" applyBorder="1" applyAlignment="1">
      <alignment horizontal="left" vertical="center" wrapText="1"/>
    </xf>
    <xf numFmtId="0" fontId="2" fillId="3" borderId="2" xfId="4" applyFont="1" applyFill="1" applyBorder="1" applyAlignment="1">
      <alignment horizontal="center" vertical="center" wrapText="1"/>
    </xf>
    <xf numFmtId="3" fontId="2" fillId="3" borderId="2" xfId="4" applyNumberFormat="1" applyFont="1" applyFill="1" applyBorder="1" applyAlignment="1">
      <alignment horizontal="center" vertical="center" wrapText="1"/>
    </xf>
    <xf numFmtId="168" fontId="2" fillId="3" borderId="2" xfId="4" applyNumberFormat="1" applyFont="1" applyFill="1" applyBorder="1" applyAlignment="1">
      <alignment horizontal="center" vertical="center" wrapText="1"/>
    </xf>
    <xf numFmtId="0" fontId="8" fillId="3" borderId="2" xfId="4" applyFont="1" applyFill="1" applyBorder="1" applyAlignment="1">
      <alignment horizontal="center" vertical="center"/>
    </xf>
    <xf numFmtId="4" fontId="8" fillId="3" borderId="2" xfId="4" applyNumberFormat="1" applyFont="1" applyFill="1" applyBorder="1" applyAlignment="1">
      <alignment horizontal="center" vertical="center"/>
    </xf>
    <xf numFmtId="0" fontId="3" fillId="3" borderId="2" xfId="4" applyFont="1" applyFill="1" applyBorder="1" applyAlignment="1">
      <alignment vertical="center" wrapText="1"/>
    </xf>
    <xf numFmtId="0" fontId="6" fillId="3" borderId="2" xfId="4" applyFont="1" applyFill="1" applyBorder="1" applyAlignment="1">
      <alignment horizontal="center" vertical="center"/>
    </xf>
    <xf numFmtId="0" fontId="35" fillId="3" borderId="2" xfId="4" applyFont="1" applyFill="1" applyBorder="1" applyAlignment="1">
      <alignment horizontal="center" vertical="center"/>
    </xf>
    <xf numFmtId="1" fontId="34" fillId="3" borderId="2" xfId="0" applyNumberFormat="1" applyFont="1" applyFill="1" applyBorder="1" applyAlignment="1">
      <alignment horizontal="center" vertical="center"/>
    </xf>
    <xf numFmtId="0" fontId="3" fillId="3" borderId="2" xfId="126" applyFont="1" applyFill="1" applyBorder="1" applyAlignment="1">
      <alignment horizontal="left" vertical="center"/>
    </xf>
    <xf numFmtId="0" fontId="2" fillId="3" borderId="2" xfId="125" applyFont="1" applyFill="1" applyBorder="1" applyAlignment="1">
      <alignment horizontal="left" vertical="center" wrapText="1"/>
    </xf>
    <xf numFmtId="0" fontId="34" fillId="3" borderId="2" xfId="125" applyFont="1" applyFill="1" applyBorder="1" applyAlignment="1">
      <alignment horizontal="center" vertical="center"/>
    </xf>
    <xf numFmtId="0" fontId="3" fillId="3" borderId="2" xfId="125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4" fontId="2" fillId="3" borderId="2" xfId="0" applyNumberFormat="1" applyFont="1" applyFill="1" applyBorder="1"/>
    <xf numFmtId="4" fontId="3" fillId="3" borderId="2" xfId="0" applyNumberFormat="1" applyFont="1" applyFill="1" applyBorder="1" applyAlignment="1">
      <alignment horizontal="center"/>
    </xf>
    <xf numFmtId="0" fontId="37" fillId="3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wrapText="1"/>
    </xf>
    <xf numFmtId="3" fontId="2" fillId="3" borderId="0" xfId="0" applyNumberFormat="1" applyFont="1" applyFill="1" applyAlignment="1">
      <alignment horizontal="center"/>
    </xf>
    <xf numFmtId="168" fontId="2" fillId="3" borderId="0" xfId="0" applyNumberFormat="1" applyFont="1" applyFill="1" applyAlignment="1">
      <alignment horizontal="center"/>
    </xf>
    <xf numFmtId="0" fontId="2" fillId="0" borderId="0" xfId="0" applyFont="1" applyFill="1" applyBorder="1"/>
    <xf numFmtId="168" fontId="2" fillId="28" borderId="0" xfId="0" applyNumberFormat="1" applyFont="1" applyFill="1" applyAlignment="1">
      <alignment wrapText="1"/>
    </xf>
    <xf numFmtId="168" fontId="3" fillId="28" borderId="2" xfId="0" applyNumberFormat="1" applyFont="1" applyFill="1" applyBorder="1" applyAlignment="1">
      <alignment horizontal="center" vertical="center" wrapText="1"/>
    </xf>
    <xf numFmtId="168" fontId="3" fillId="28" borderId="2" xfId="0" applyNumberFormat="1" applyFont="1" applyFill="1" applyBorder="1" applyAlignment="1">
      <alignment horizontal="center" vertical="center"/>
    </xf>
    <xf numFmtId="168" fontId="2" fillId="28" borderId="2" xfId="0" applyNumberFormat="1" applyFont="1" applyFill="1" applyBorder="1" applyAlignment="1">
      <alignment horizontal="center" vertical="center"/>
    </xf>
    <xf numFmtId="168" fontId="34" fillId="28" borderId="2" xfId="0" applyNumberFormat="1" applyFont="1" applyFill="1" applyBorder="1" applyAlignment="1">
      <alignment horizontal="center" vertical="center"/>
    </xf>
    <xf numFmtId="4" fontId="2" fillId="28" borderId="2" xfId="139" applyNumberFormat="1" applyFont="1" applyFill="1" applyBorder="1" applyAlignment="1">
      <alignment horizontal="center" vertical="center" wrapText="1"/>
    </xf>
    <xf numFmtId="168" fontId="2" fillId="28" borderId="2" xfId="0" applyNumberFormat="1" applyFont="1" applyFill="1" applyBorder="1" applyAlignment="1">
      <alignment horizontal="center" vertical="center" wrapText="1"/>
    </xf>
    <xf numFmtId="4" fontId="3" fillId="28" borderId="2" xfId="0" applyNumberFormat="1" applyFont="1" applyFill="1" applyBorder="1" applyAlignment="1">
      <alignment horizontal="center" vertical="center" wrapText="1"/>
    </xf>
    <xf numFmtId="168" fontId="34" fillId="28" borderId="2" xfId="0" applyNumberFormat="1" applyFont="1" applyFill="1" applyBorder="1" applyAlignment="1">
      <alignment horizontal="center" vertical="center" wrapText="1"/>
    </xf>
    <xf numFmtId="168" fontId="3" fillId="28" borderId="2" xfId="0" applyNumberFormat="1" applyFont="1" applyFill="1" applyBorder="1" applyAlignment="1">
      <alignment horizontal="center"/>
    </xf>
    <xf numFmtId="168" fontId="2" fillId="28" borderId="2" xfId="0" applyNumberFormat="1" applyFont="1" applyFill="1" applyBorder="1" applyAlignment="1">
      <alignment vertical="center"/>
    </xf>
    <xf numFmtId="4" fontId="3" fillId="28" borderId="2" xfId="0" applyNumberFormat="1" applyFont="1" applyFill="1" applyBorder="1" applyAlignment="1">
      <alignment horizontal="center" vertical="center"/>
    </xf>
    <xf numFmtId="168" fontId="3" fillId="28" borderId="0" xfId="0" applyNumberFormat="1" applyFont="1" applyFill="1" applyAlignment="1">
      <alignment horizontal="center"/>
    </xf>
    <xf numFmtId="168" fontId="2" fillId="28" borderId="0" xfId="0" applyNumberFormat="1" applyFont="1" applyFill="1"/>
    <xf numFmtId="0" fontId="37" fillId="3" borderId="0" xfId="0" applyFont="1" applyFill="1" applyAlignment="1">
      <alignment horizontal="center" vertical="center" wrapText="1"/>
    </xf>
  </cellXfs>
  <cellStyles count="140">
    <cellStyle name="20% - Акцент1" xfId="52"/>
    <cellStyle name="20% — акцент1 2" xfId="53"/>
    <cellStyle name="20% - Акцент2" xfId="54"/>
    <cellStyle name="20% — акцент2 2" xfId="55"/>
    <cellStyle name="20% - Акцент3" xfId="56"/>
    <cellStyle name="20% — акцент3 2" xfId="57"/>
    <cellStyle name="20% - Акцент4" xfId="58"/>
    <cellStyle name="20% — акцент4 2" xfId="59"/>
    <cellStyle name="20% - Акцент5" xfId="60"/>
    <cellStyle name="20% — акцент5 2" xfId="61"/>
    <cellStyle name="20% - Акцент6" xfId="62"/>
    <cellStyle name="20% — акцент6 2" xfId="63"/>
    <cellStyle name="40% - Акцент1" xfId="64"/>
    <cellStyle name="40% — акцент1 2" xfId="65"/>
    <cellStyle name="40% - Акцент2" xfId="66"/>
    <cellStyle name="40% — акцент2 2" xfId="67"/>
    <cellStyle name="40% - Акцент3" xfId="68"/>
    <cellStyle name="40% — акцент3 2" xfId="69"/>
    <cellStyle name="40% - Акцент4" xfId="70"/>
    <cellStyle name="40% — акцент4 2" xfId="71"/>
    <cellStyle name="40% - Акцент5" xfId="72"/>
    <cellStyle name="40% — акцент5 2" xfId="73"/>
    <cellStyle name="40% - Акцент6" xfId="74"/>
    <cellStyle name="40% — акцент6 2" xfId="75"/>
    <cellStyle name="60% - Акцент1" xfId="76"/>
    <cellStyle name="60% — акцент1 2" xfId="77"/>
    <cellStyle name="60% - Акцент2" xfId="78"/>
    <cellStyle name="60% — акцент2 2" xfId="79"/>
    <cellStyle name="60% - Акцент3" xfId="80"/>
    <cellStyle name="60% — акцент3 2" xfId="81"/>
    <cellStyle name="60% - Акцент4" xfId="82"/>
    <cellStyle name="60% — акцент4 2" xfId="83"/>
    <cellStyle name="60% - Акцент5" xfId="84"/>
    <cellStyle name="60% — акцент5 2" xfId="85"/>
    <cellStyle name="60% - Акцент6" xfId="86"/>
    <cellStyle name="60% — акцент6 2" xfId="87"/>
    <cellStyle name="Normal" xfId="133"/>
    <cellStyle name="Normal 2" xfId="134"/>
    <cellStyle name="Акцент1 2" xfId="88"/>
    <cellStyle name="Акцент2 2" xfId="89"/>
    <cellStyle name="Акцент3 2" xfId="90"/>
    <cellStyle name="Акцент4 2" xfId="91"/>
    <cellStyle name="Акцент5 2" xfId="92"/>
    <cellStyle name="Акцент6 2" xfId="93"/>
    <cellStyle name="Ввод  2" xfId="94"/>
    <cellStyle name="Вывод 2" xfId="95"/>
    <cellStyle name="Вычисление 2" xfId="96"/>
    <cellStyle name="Гиперссылка 2" xfId="97"/>
    <cellStyle name="Гиперссылка 2 2" xfId="137"/>
    <cellStyle name="Гиперссылка 2 3" xfId="131"/>
    <cellStyle name="Гиперссылка 3" xfId="127"/>
    <cellStyle name="Заголовок 1 2" xfId="98"/>
    <cellStyle name="Заголовок 2 2" xfId="99"/>
    <cellStyle name="Заголовок 3 2" xfId="100"/>
    <cellStyle name="Заголовок 4 2" xfId="101"/>
    <cellStyle name="Итог 2" xfId="102"/>
    <cellStyle name="Контрольная ячейка 2" xfId="103"/>
    <cellStyle name="Название 2" xfId="104"/>
    <cellStyle name="Нейтральный 2" xfId="105"/>
    <cellStyle name="Обычный" xfId="0" builtinId="0"/>
    <cellStyle name="Обычный 10" xfId="5"/>
    <cellStyle name="Обычный 10 90" xfId="135"/>
    <cellStyle name="Обычный 11" xfId="106"/>
    <cellStyle name="Обычный 12" xfId="107"/>
    <cellStyle name="Обычный 13" xfId="9"/>
    <cellStyle name="Обычный 13 2" xfId="30"/>
    <cellStyle name="Обычный 13 3" xfId="108"/>
    <cellStyle name="Обычный 14" xfId="6"/>
    <cellStyle name="Обычный 15" xfId="50"/>
    <cellStyle name="Обычный 15 2" xfId="109"/>
    <cellStyle name="Обычный 16" xfId="51"/>
    <cellStyle name="Обычный 2" xfId="4"/>
    <cellStyle name="Обычный 2 2" xfId="8"/>
    <cellStyle name="Обычный 2 2 2" xfId="13"/>
    <cellStyle name="Обычный 2 2 3" xfId="16"/>
    <cellStyle name="Обычный 2 2 4" xfId="128"/>
    <cellStyle name="Обычный 2 3" xfId="11"/>
    <cellStyle name="Обычный 2 3 2" xfId="130"/>
    <cellStyle name="Обычный 2 4" xfId="132"/>
    <cellStyle name="Обычный 2_16. ИП на 2025 БЭС ВЛ, КЛ Марсель 19.04.24. раб" xfId="110"/>
    <cellStyle name="Обычный 2_Xl0002349" xfId="125"/>
    <cellStyle name="Обычный 3" xfId="15"/>
    <cellStyle name="Обычный 3 2" xfId="2"/>
    <cellStyle name="Обычный 3 2 2" xfId="21"/>
    <cellStyle name="Обычный 3 2 3" xfId="20"/>
    <cellStyle name="Обычный 3 3" xfId="136"/>
    <cellStyle name="Обычный 3 4" xfId="18"/>
    <cellStyle name="Обычный 3 4 2" xfId="27"/>
    <cellStyle name="Обычный 3_16. ИП на 2025 БЭС ВЛ, КЛ Марсель 19.04.24. раб" xfId="111"/>
    <cellStyle name="Обычный 4" xfId="14"/>
    <cellStyle name="Обычный 4 2" xfId="26"/>
    <cellStyle name="Обычный 4 3" xfId="112"/>
    <cellStyle name="Обычный 4 3 2" xfId="138"/>
    <cellStyle name="Обычный 5" xfId="10"/>
    <cellStyle name="Обычный 5 2" xfId="113"/>
    <cellStyle name="Обычный 6" xfId="3"/>
    <cellStyle name="Обычный 7" xfId="41"/>
    <cellStyle name="Обычный 7 2" xfId="114"/>
    <cellStyle name="Обычный 8" xfId="7"/>
    <cellStyle name="Обычный 9" xfId="115"/>
    <cellStyle name="Обычный_1. ИП-2025 17.09.25 последняя пообьектно 17.10.24 Денис раб" xfId="139"/>
    <cellStyle name="Обычный_Xl0002349" xfId="126"/>
    <cellStyle name="Обычный_Лист1" xfId="1"/>
    <cellStyle name="Обычный_План закупок по ИП-23 ЖРЭК №2 18.03.22. раб" xfId="48"/>
    <cellStyle name="Плохой 2" xfId="116"/>
    <cellStyle name="Пояснение 2" xfId="117"/>
    <cellStyle name="Примечание" xfId="34" builtinId="10"/>
    <cellStyle name="Примечание 2" xfId="22"/>
    <cellStyle name="Примечание 2 2" xfId="29"/>
    <cellStyle name="Примечание 3" xfId="118"/>
    <cellStyle name="Процентный 2" xfId="119"/>
    <cellStyle name="Связанная ячейка 2" xfId="120"/>
    <cellStyle name="Текст предупреждения 2" xfId="121"/>
    <cellStyle name="Финансовый 10" xfId="122"/>
    <cellStyle name="Финансовый 11" xfId="124"/>
    <cellStyle name="Финансовый 2" xfId="17"/>
    <cellStyle name="Финансовый 2 2" xfId="35"/>
    <cellStyle name="Финансовый 2 2 2" xfId="44"/>
    <cellStyle name="Финансовый 2 3" xfId="39"/>
    <cellStyle name="Финансовый 3" xfId="19"/>
    <cellStyle name="Финансовый 3 2" xfId="28"/>
    <cellStyle name="Финансовый 3 3" xfId="129"/>
    <cellStyle name="Финансовый 4" xfId="23"/>
    <cellStyle name="Финансовый 4 2" xfId="31"/>
    <cellStyle name="Финансовый 4 3" xfId="36"/>
    <cellStyle name="Финансовый 4 3 2" xfId="45"/>
    <cellStyle name="Финансовый 4 4" xfId="40"/>
    <cellStyle name="Финансовый 5" xfId="12"/>
    <cellStyle name="Финансовый 5 2" xfId="25"/>
    <cellStyle name="Финансовый 6" xfId="24"/>
    <cellStyle name="Финансовый 7" xfId="32"/>
    <cellStyle name="Финансовый 7 2" xfId="37"/>
    <cellStyle name="Финансовый 7 2 2" xfId="46"/>
    <cellStyle name="Финансовый 7 3" xfId="42"/>
    <cellStyle name="Финансовый 8" xfId="33"/>
    <cellStyle name="Финансовый 8 2" xfId="38"/>
    <cellStyle name="Финансовый 8 2 2" xfId="47"/>
    <cellStyle name="Финансовый 8 3" xfId="43"/>
    <cellStyle name="Финансовый 9" xfId="49"/>
    <cellStyle name="Хороший 2" xfId="123"/>
  </cellStyles>
  <dxfs count="0"/>
  <tableStyles count="0" defaultTableStyle="TableStyleMedium9" defaultPivotStyle="PivotStyleLight16"/>
  <colors>
    <mruColors>
      <color rgb="FF66FF99"/>
      <color rgb="FFCC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1066800</xdr:colOff>
      <xdr:row>704</xdr:row>
      <xdr:rowOff>0</xdr:rowOff>
    </xdr:from>
    <xdr:ext cx="76200" cy="228600"/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809750" y="1845278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704</xdr:row>
      <xdr:rowOff>0</xdr:rowOff>
    </xdr:from>
    <xdr:ext cx="76200" cy="228600"/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809750" y="1845278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704</xdr:row>
      <xdr:rowOff>0</xdr:rowOff>
    </xdr:from>
    <xdr:ext cx="76200" cy="228600"/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1809750" y="1845278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704</xdr:row>
      <xdr:rowOff>0</xdr:rowOff>
    </xdr:from>
    <xdr:ext cx="76200" cy="228600"/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1809750" y="1845278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1</xdr:col>
      <xdr:colOff>1076325</xdr:colOff>
      <xdr:row>660</xdr:row>
      <xdr:rowOff>0</xdr:rowOff>
    </xdr:from>
    <xdr:to>
      <xdr:col>1</xdr:col>
      <xdr:colOff>1152525</xdr:colOff>
      <xdr:row>661</xdr:row>
      <xdr:rowOff>45224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1819275" y="173745525"/>
          <a:ext cx="76200" cy="235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1076325</xdr:colOff>
      <xdr:row>660</xdr:row>
      <xdr:rowOff>0</xdr:rowOff>
    </xdr:from>
    <xdr:to>
      <xdr:col>1</xdr:col>
      <xdr:colOff>1152525</xdr:colOff>
      <xdr:row>661</xdr:row>
      <xdr:rowOff>45224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1819275" y="173745525"/>
          <a:ext cx="76200" cy="235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1066800</xdr:colOff>
      <xdr:row>660</xdr:row>
      <xdr:rowOff>0</xdr:rowOff>
    </xdr:from>
    <xdr:to>
      <xdr:col>1</xdr:col>
      <xdr:colOff>1143000</xdr:colOff>
      <xdr:row>661</xdr:row>
      <xdr:rowOff>30256</xdr:rowOff>
    </xdr:to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1809750" y="173745525"/>
          <a:ext cx="76200" cy="220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1066800</xdr:colOff>
      <xdr:row>660</xdr:row>
      <xdr:rowOff>0</xdr:rowOff>
    </xdr:from>
    <xdr:to>
      <xdr:col>1</xdr:col>
      <xdr:colOff>1143000</xdr:colOff>
      <xdr:row>661</xdr:row>
      <xdr:rowOff>30256</xdr:rowOff>
    </xdr:to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1809750" y="173745525"/>
          <a:ext cx="76200" cy="220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1228725</xdr:colOff>
      <xdr:row>660</xdr:row>
      <xdr:rowOff>0</xdr:rowOff>
    </xdr:from>
    <xdr:to>
      <xdr:col>1</xdr:col>
      <xdr:colOff>1304925</xdr:colOff>
      <xdr:row>661</xdr:row>
      <xdr:rowOff>30256</xdr:rowOff>
    </xdr:to>
    <xdr:sp macro="" textlink="">
      <xdr:nvSpPr>
        <xdr:cNvPr id="10" name="Text Box 5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1971675" y="173745525"/>
          <a:ext cx="76200" cy="220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847725</xdr:colOff>
      <xdr:row>660</xdr:row>
      <xdr:rowOff>0</xdr:rowOff>
    </xdr:from>
    <xdr:to>
      <xdr:col>1</xdr:col>
      <xdr:colOff>923925</xdr:colOff>
      <xdr:row>661</xdr:row>
      <xdr:rowOff>30256</xdr:rowOff>
    </xdr:to>
    <xdr:sp macro="" textlink="">
      <xdr:nvSpPr>
        <xdr:cNvPr id="11" name="Text Box 6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1590675" y="173745525"/>
          <a:ext cx="76200" cy="220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1066800</xdr:colOff>
      <xdr:row>704</xdr:row>
      <xdr:rowOff>0</xdr:rowOff>
    </xdr:from>
    <xdr:to>
      <xdr:col>1</xdr:col>
      <xdr:colOff>1143000</xdr:colOff>
      <xdr:row>706</xdr:row>
      <xdr:rowOff>151040</xdr:rowOff>
    </xdr:to>
    <xdr:sp macro="" textlink="">
      <xdr:nvSpPr>
        <xdr:cNvPr id="12" name="Text Box 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1809750" y="184527825"/>
          <a:ext cx="76200" cy="4844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1066800</xdr:colOff>
      <xdr:row>704</xdr:row>
      <xdr:rowOff>0</xdr:rowOff>
    </xdr:from>
    <xdr:to>
      <xdr:col>1</xdr:col>
      <xdr:colOff>1143000</xdr:colOff>
      <xdr:row>706</xdr:row>
      <xdr:rowOff>151040</xdr:rowOff>
    </xdr:to>
    <xdr:sp macro="" textlink="">
      <xdr:nvSpPr>
        <xdr:cNvPr id="13" name="Text Box 4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 bwMode="auto">
        <a:xfrm>
          <a:off x="1809750" y="184527825"/>
          <a:ext cx="76200" cy="4844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1066800</xdr:colOff>
      <xdr:row>704</xdr:row>
      <xdr:rowOff>0</xdr:rowOff>
    </xdr:from>
    <xdr:to>
      <xdr:col>1</xdr:col>
      <xdr:colOff>1143000</xdr:colOff>
      <xdr:row>706</xdr:row>
      <xdr:rowOff>151040</xdr:rowOff>
    </xdr:to>
    <xdr:sp macro="" textlink="">
      <xdr:nvSpPr>
        <xdr:cNvPr id="14" name="Text Box 5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1809750" y="184527825"/>
          <a:ext cx="76200" cy="4844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1066800</xdr:colOff>
      <xdr:row>704</xdr:row>
      <xdr:rowOff>0</xdr:rowOff>
    </xdr:from>
    <xdr:to>
      <xdr:col>1</xdr:col>
      <xdr:colOff>1143000</xdr:colOff>
      <xdr:row>706</xdr:row>
      <xdr:rowOff>151040</xdr:rowOff>
    </xdr:to>
    <xdr:sp macro="" textlink="">
      <xdr:nvSpPr>
        <xdr:cNvPr id="15" name="Text Box 6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1809750" y="184527825"/>
          <a:ext cx="76200" cy="4844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1066800</xdr:colOff>
      <xdr:row>157</xdr:row>
      <xdr:rowOff>0</xdr:rowOff>
    </xdr:from>
    <xdr:ext cx="76200" cy="228600"/>
    <xdr:sp macro="" textlink="">
      <xdr:nvSpPr>
        <xdr:cNvPr id="16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809750" y="452628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157</xdr:row>
      <xdr:rowOff>0</xdr:rowOff>
    </xdr:from>
    <xdr:ext cx="76200" cy="228600"/>
    <xdr:sp macro="" textlink="">
      <xdr:nvSpPr>
        <xdr:cNvPr id="17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809750" y="452628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157</xdr:row>
      <xdr:rowOff>0</xdr:rowOff>
    </xdr:from>
    <xdr:ext cx="76200" cy="228600"/>
    <xdr:sp macro="" textlink="">
      <xdr:nvSpPr>
        <xdr:cNvPr id="18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809750" y="452628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157</xdr:row>
      <xdr:rowOff>0</xdr:rowOff>
    </xdr:from>
    <xdr:ext cx="76200" cy="228600"/>
    <xdr:sp macro="" textlink="">
      <xdr:nvSpPr>
        <xdr:cNvPr id="19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809750" y="452628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159</xdr:row>
      <xdr:rowOff>0</xdr:rowOff>
    </xdr:from>
    <xdr:ext cx="76200" cy="228600"/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809750" y="459867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159</xdr:row>
      <xdr:rowOff>0</xdr:rowOff>
    </xdr:from>
    <xdr:ext cx="76200" cy="228600"/>
    <xdr:sp macro="" textlink="">
      <xdr:nvSpPr>
        <xdr:cNvPr id="21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809750" y="459867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159</xdr:row>
      <xdr:rowOff>0</xdr:rowOff>
    </xdr:from>
    <xdr:ext cx="76200" cy="228600"/>
    <xdr:sp macro="" textlink="">
      <xdr:nvSpPr>
        <xdr:cNvPr id="22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809750" y="459867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1009650</xdr:colOff>
      <xdr:row>162</xdr:row>
      <xdr:rowOff>333375</xdr:rowOff>
    </xdr:from>
    <xdr:ext cx="76200" cy="228600"/>
    <xdr:sp macro="" textlink="">
      <xdr:nvSpPr>
        <xdr:cNvPr id="23" name="Text Box 6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>
          <a:spLocks noChangeArrowheads="1"/>
        </xdr:cNvSpPr>
      </xdr:nvSpPr>
      <xdr:spPr bwMode="auto">
        <a:xfrm>
          <a:off x="7210425" y="477678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160</xdr:row>
      <xdr:rowOff>0</xdr:rowOff>
    </xdr:from>
    <xdr:ext cx="76200" cy="228600"/>
    <xdr:sp macro="" textlink="">
      <xdr:nvSpPr>
        <xdr:cNvPr id="24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809750" y="465296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160</xdr:row>
      <xdr:rowOff>0</xdr:rowOff>
    </xdr:from>
    <xdr:ext cx="76200" cy="228600"/>
    <xdr:sp macro="" textlink="">
      <xdr:nvSpPr>
        <xdr:cNvPr id="25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809750" y="465296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160</xdr:row>
      <xdr:rowOff>0</xdr:rowOff>
    </xdr:from>
    <xdr:ext cx="76200" cy="228600"/>
    <xdr:sp macro="" textlink="">
      <xdr:nvSpPr>
        <xdr:cNvPr id="26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809750" y="465296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160</xdr:row>
      <xdr:rowOff>0</xdr:rowOff>
    </xdr:from>
    <xdr:ext cx="76200" cy="228600"/>
    <xdr:sp macro="" textlink="">
      <xdr:nvSpPr>
        <xdr:cNvPr id="27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809750" y="465296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160</xdr:row>
      <xdr:rowOff>0</xdr:rowOff>
    </xdr:from>
    <xdr:ext cx="76200" cy="228600"/>
    <xdr:sp macro="" textlink="">
      <xdr:nvSpPr>
        <xdr:cNvPr id="28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809750" y="465296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160</xdr:row>
      <xdr:rowOff>0</xdr:rowOff>
    </xdr:from>
    <xdr:ext cx="76200" cy="228600"/>
    <xdr:sp macro="" textlink="">
      <xdr:nvSpPr>
        <xdr:cNvPr id="29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809750" y="465296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160</xdr:row>
      <xdr:rowOff>0</xdr:rowOff>
    </xdr:from>
    <xdr:ext cx="76200" cy="228600"/>
    <xdr:sp macro="" textlink="">
      <xdr:nvSpPr>
        <xdr:cNvPr id="30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809750" y="465296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160</xdr:row>
      <xdr:rowOff>0</xdr:rowOff>
    </xdr:from>
    <xdr:ext cx="76200" cy="228600"/>
    <xdr:sp macro="" textlink="">
      <xdr:nvSpPr>
        <xdr:cNvPr id="31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809750" y="465296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165</xdr:row>
      <xdr:rowOff>0</xdr:rowOff>
    </xdr:from>
    <xdr:ext cx="76200" cy="228600"/>
    <xdr:sp macro="" textlink="">
      <xdr:nvSpPr>
        <xdr:cNvPr id="32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165</xdr:row>
      <xdr:rowOff>0</xdr:rowOff>
    </xdr:from>
    <xdr:ext cx="76200" cy="228600"/>
    <xdr:sp macro="" textlink="">
      <xdr:nvSpPr>
        <xdr:cNvPr id="33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165</xdr:row>
      <xdr:rowOff>0</xdr:rowOff>
    </xdr:from>
    <xdr:ext cx="76200" cy="228600"/>
    <xdr:sp macro="" textlink="">
      <xdr:nvSpPr>
        <xdr:cNvPr id="34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165</xdr:row>
      <xdr:rowOff>0</xdr:rowOff>
    </xdr:from>
    <xdr:ext cx="76200" cy="228600"/>
    <xdr:sp macro="" textlink="">
      <xdr:nvSpPr>
        <xdr:cNvPr id="35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167</xdr:row>
      <xdr:rowOff>0</xdr:rowOff>
    </xdr:from>
    <xdr:ext cx="76200" cy="228600"/>
    <xdr:sp macro="" textlink="">
      <xdr:nvSpPr>
        <xdr:cNvPr id="36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167</xdr:row>
      <xdr:rowOff>0</xdr:rowOff>
    </xdr:from>
    <xdr:ext cx="76200" cy="228600"/>
    <xdr:sp macro="" textlink="">
      <xdr:nvSpPr>
        <xdr:cNvPr id="37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167</xdr:row>
      <xdr:rowOff>0</xdr:rowOff>
    </xdr:from>
    <xdr:ext cx="76200" cy="228600"/>
    <xdr:sp macro="" textlink="">
      <xdr:nvSpPr>
        <xdr:cNvPr id="38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168</xdr:row>
      <xdr:rowOff>0</xdr:rowOff>
    </xdr:from>
    <xdr:ext cx="76200" cy="228600"/>
    <xdr:sp macro="" textlink="">
      <xdr:nvSpPr>
        <xdr:cNvPr id="39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168</xdr:row>
      <xdr:rowOff>0</xdr:rowOff>
    </xdr:from>
    <xdr:ext cx="76200" cy="228600"/>
    <xdr:sp macro="" textlink="">
      <xdr:nvSpPr>
        <xdr:cNvPr id="40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168</xdr:row>
      <xdr:rowOff>0</xdr:rowOff>
    </xdr:from>
    <xdr:ext cx="76200" cy="228600"/>
    <xdr:sp macro="" textlink="">
      <xdr:nvSpPr>
        <xdr:cNvPr id="41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168</xdr:row>
      <xdr:rowOff>0</xdr:rowOff>
    </xdr:from>
    <xdr:ext cx="76200" cy="228600"/>
    <xdr:sp macro="" textlink="">
      <xdr:nvSpPr>
        <xdr:cNvPr id="42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168</xdr:row>
      <xdr:rowOff>0</xdr:rowOff>
    </xdr:from>
    <xdr:ext cx="76200" cy="228600"/>
    <xdr:sp macro="" textlink="">
      <xdr:nvSpPr>
        <xdr:cNvPr id="43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168</xdr:row>
      <xdr:rowOff>0</xdr:rowOff>
    </xdr:from>
    <xdr:ext cx="76200" cy="228600"/>
    <xdr:sp macro="" textlink="">
      <xdr:nvSpPr>
        <xdr:cNvPr id="44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168</xdr:row>
      <xdr:rowOff>0</xdr:rowOff>
    </xdr:from>
    <xdr:ext cx="76200" cy="228600"/>
    <xdr:sp macro="" textlink="">
      <xdr:nvSpPr>
        <xdr:cNvPr id="45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168</xdr:row>
      <xdr:rowOff>0</xdr:rowOff>
    </xdr:from>
    <xdr:ext cx="76200" cy="228600"/>
    <xdr:sp macro="" textlink="">
      <xdr:nvSpPr>
        <xdr:cNvPr id="46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183</xdr:row>
      <xdr:rowOff>0</xdr:rowOff>
    </xdr:from>
    <xdr:ext cx="76200" cy="228600"/>
    <xdr:sp macro="" textlink="">
      <xdr:nvSpPr>
        <xdr:cNvPr id="47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183</xdr:row>
      <xdr:rowOff>0</xdr:rowOff>
    </xdr:from>
    <xdr:ext cx="76200" cy="228600"/>
    <xdr:sp macro="" textlink="">
      <xdr:nvSpPr>
        <xdr:cNvPr id="48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183</xdr:row>
      <xdr:rowOff>0</xdr:rowOff>
    </xdr:from>
    <xdr:ext cx="76200" cy="228600"/>
    <xdr:sp macro="" textlink="">
      <xdr:nvSpPr>
        <xdr:cNvPr id="49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183</xdr:row>
      <xdr:rowOff>0</xdr:rowOff>
    </xdr:from>
    <xdr:ext cx="76200" cy="228600"/>
    <xdr:sp macro="" textlink="">
      <xdr:nvSpPr>
        <xdr:cNvPr id="50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185</xdr:row>
      <xdr:rowOff>0</xdr:rowOff>
    </xdr:from>
    <xdr:ext cx="76200" cy="228600"/>
    <xdr:sp macro="" textlink="">
      <xdr:nvSpPr>
        <xdr:cNvPr id="51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185</xdr:row>
      <xdr:rowOff>0</xdr:rowOff>
    </xdr:from>
    <xdr:ext cx="76200" cy="228600"/>
    <xdr:sp macro="" textlink="">
      <xdr:nvSpPr>
        <xdr:cNvPr id="52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185</xdr:row>
      <xdr:rowOff>0</xdr:rowOff>
    </xdr:from>
    <xdr:ext cx="76200" cy="228600"/>
    <xdr:sp macro="" textlink="">
      <xdr:nvSpPr>
        <xdr:cNvPr id="53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186</xdr:row>
      <xdr:rowOff>0</xdr:rowOff>
    </xdr:from>
    <xdr:ext cx="76200" cy="228600"/>
    <xdr:sp macro="" textlink="">
      <xdr:nvSpPr>
        <xdr:cNvPr id="54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186</xdr:row>
      <xdr:rowOff>0</xdr:rowOff>
    </xdr:from>
    <xdr:ext cx="76200" cy="228600"/>
    <xdr:sp macro="" textlink="">
      <xdr:nvSpPr>
        <xdr:cNvPr id="55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186</xdr:row>
      <xdr:rowOff>0</xdr:rowOff>
    </xdr:from>
    <xdr:ext cx="76200" cy="228600"/>
    <xdr:sp macro="" textlink="">
      <xdr:nvSpPr>
        <xdr:cNvPr id="56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186</xdr:row>
      <xdr:rowOff>0</xdr:rowOff>
    </xdr:from>
    <xdr:ext cx="76200" cy="228600"/>
    <xdr:sp macro="" textlink="">
      <xdr:nvSpPr>
        <xdr:cNvPr id="57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186</xdr:row>
      <xdr:rowOff>0</xdr:rowOff>
    </xdr:from>
    <xdr:ext cx="76200" cy="228600"/>
    <xdr:sp macro="" textlink="">
      <xdr:nvSpPr>
        <xdr:cNvPr id="58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186</xdr:row>
      <xdr:rowOff>0</xdr:rowOff>
    </xdr:from>
    <xdr:ext cx="76200" cy="228600"/>
    <xdr:sp macro="" textlink="">
      <xdr:nvSpPr>
        <xdr:cNvPr id="59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186</xdr:row>
      <xdr:rowOff>0</xdr:rowOff>
    </xdr:from>
    <xdr:ext cx="76200" cy="228600"/>
    <xdr:sp macro="" textlink="">
      <xdr:nvSpPr>
        <xdr:cNvPr id="60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186</xdr:row>
      <xdr:rowOff>0</xdr:rowOff>
    </xdr:from>
    <xdr:ext cx="76200" cy="228600"/>
    <xdr:sp macro="" textlink="">
      <xdr:nvSpPr>
        <xdr:cNvPr id="61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191</xdr:row>
      <xdr:rowOff>0</xdr:rowOff>
    </xdr:from>
    <xdr:ext cx="76200" cy="228600"/>
    <xdr:sp macro="" textlink="">
      <xdr:nvSpPr>
        <xdr:cNvPr id="62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191</xdr:row>
      <xdr:rowOff>0</xdr:rowOff>
    </xdr:from>
    <xdr:ext cx="76200" cy="228600"/>
    <xdr:sp macro="" textlink="">
      <xdr:nvSpPr>
        <xdr:cNvPr id="63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191</xdr:row>
      <xdr:rowOff>0</xdr:rowOff>
    </xdr:from>
    <xdr:ext cx="76200" cy="228600"/>
    <xdr:sp macro="" textlink="">
      <xdr:nvSpPr>
        <xdr:cNvPr id="64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191</xdr:row>
      <xdr:rowOff>0</xdr:rowOff>
    </xdr:from>
    <xdr:ext cx="76200" cy="228600"/>
    <xdr:sp macro="" textlink="">
      <xdr:nvSpPr>
        <xdr:cNvPr id="65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193</xdr:row>
      <xdr:rowOff>0</xdr:rowOff>
    </xdr:from>
    <xdr:ext cx="76200" cy="228600"/>
    <xdr:sp macro="" textlink="">
      <xdr:nvSpPr>
        <xdr:cNvPr id="66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193</xdr:row>
      <xdr:rowOff>0</xdr:rowOff>
    </xdr:from>
    <xdr:ext cx="76200" cy="228600"/>
    <xdr:sp macro="" textlink="">
      <xdr:nvSpPr>
        <xdr:cNvPr id="67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193</xdr:row>
      <xdr:rowOff>0</xdr:rowOff>
    </xdr:from>
    <xdr:ext cx="76200" cy="228600"/>
    <xdr:sp macro="" textlink="">
      <xdr:nvSpPr>
        <xdr:cNvPr id="68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194</xdr:row>
      <xdr:rowOff>0</xdr:rowOff>
    </xdr:from>
    <xdr:ext cx="76200" cy="228600"/>
    <xdr:sp macro="" textlink="">
      <xdr:nvSpPr>
        <xdr:cNvPr id="69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194</xdr:row>
      <xdr:rowOff>0</xdr:rowOff>
    </xdr:from>
    <xdr:ext cx="76200" cy="228600"/>
    <xdr:sp macro="" textlink="">
      <xdr:nvSpPr>
        <xdr:cNvPr id="70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194</xdr:row>
      <xdr:rowOff>0</xdr:rowOff>
    </xdr:from>
    <xdr:ext cx="76200" cy="228600"/>
    <xdr:sp macro="" textlink="">
      <xdr:nvSpPr>
        <xdr:cNvPr id="71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194</xdr:row>
      <xdr:rowOff>0</xdr:rowOff>
    </xdr:from>
    <xdr:ext cx="76200" cy="228600"/>
    <xdr:sp macro="" textlink="">
      <xdr:nvSpPr>
        <xdr:cNvPr id="72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194</xdr:row>
      <xdr:rowOff>0</xdr:rowOff>
    </xdr:from>
    <xdr:ext cx="76200" cy="228600"/>
    <xdr:sp macro="" textlink="">
      <xdr:nvSpPr>
        <xdr:cNvPr id="73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194</xdr:row>
      <xdr:rowOff>0</xdr:rowOff>
    </xdr:from>
    <xdr:ext cx="76200" cy="228600"/>
    <xdr:sp macro="" textlink="">
      <xdr:nvSpPr>
        <xdr:cNvPr id="74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194</xdr:row>
      <xdr:rowOff>0</xdr:rowOff>
    </xdr:from>
    <xdr:ext cx="76200" cy="228600"/>
    <xdr:sp macro="" textlink="">
      <xdr:nvSpPr>
        <xdr:cNvPr id="75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194</xdr:row>
      <xdr:rowOff>0</xdr:rowOff>
    </xdr:from>
    <xdr:ext cx="76200" cy="228600"/>
    <xdr:sp macro="" textlink="">
      <xdr:nvSpPr>
        <xdr:cNvPr id="76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191</xdr:row>
      <xdr:rowOff>0</xdr:rowOff>
    </xdr:from>
    <xdr:ext cx="76200" cy="228600"/>
    <xdr:sp macro="" textlink="">
      <xdr:nvSpPr>
        <xdr:cNvPr id="77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191</xdr:row>
      <xdr:rowOff>0</xdr:rowOff>
    </xdr:from>
    <xdr:ext cx="76200" cy="228600"/>
    <xdr:sp macro="" textlink="">
      <xdr:nvSpPr>
        <xdr:cNvPr id="78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191</xdr:row>
      <xdr:rowOff>0</xdr:rowOff>
    </xdr:from>
    <xdr:ext cx="76200" cy="228600"/>
    <xdr:sp macro="" textlink="">
      <xdr:nvSpPr>
        <xdr:cNvPr id="79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191</xdr:row>
      <xdr:rowOff>0</xdr:rowOff>
    </xdr:from>
    <xdr:ext cx="76200" cy="228600"/>
    <xdr:sp macro="" textlink="">
      <xdr:nvSpPr>
        <xdr:cNvPr id="80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193</xdr:row>
      <xdr:rowOff>0</xdr:rowOff>
    </xdr:from>
    <xdr:ext cx="76200" cy="228600"/>
    <xdr:sp macro="" textlink="">
      <xdr:nvSpPr>
        <xdr:cNvPr id="81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193</xdr:row>
      <xdr:rowOff>0</xdr:rowOff>
    </xdr:from>
    <xdr:ext cx="76200" cy="228600"/>
    <xdr:sp macro="" textlink="">
      <xdr:nvSpPr>
        <xdr:cNvPr id="82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193</xdr:row>
      <xdr:rowOff>0</xdr:rowOff>
    </xdr:from>
    <xdr:ext cx="76200" cy="228600"/>
    <xdr:sp macro="" textlink="">
      <xdr:nvSpPr>
        <xdr:cNvPr id="83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194</xdr:row>
      <xdr:rowOff>0</xdr:rowOff>
    </xdr:from>
    <xdr:ext cx="76200" cy="228600"/>
    <xdr:sp macro="" textlink="">
      <xdr:nvSpPr>
        <xdr:cNvPr id="84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194</xdr:row>
      <xdr:rowOff>0</xdr:rowOff>
    </xdr:from>
    <xdr:ext cx="76200" cy="228600"/>
    <xdr:sp macro="" textlink="">
      <xdr:nvSpPr>
        <xdr:cNvPr id="85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194</xdr:row>
      <xdr:rowOff>0</xdr:rowOff>
    </xdr:from>
    <xdr:ext cx="76200" cy="228600"/>
    <xdr:sp macro="" textlink="">
      <xdr:nvSpPr>
        <xdr:cNvPr id="86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194</xdr:row>
      <xdr:rowOff>0</xdr:rowOff>
    </xdr:from>
    <xdr:ext cx="76200" cy="228600"/>
    <xdr:sp macro="" textlink="">
      <xdr:nvSpPr>
        <xdr:cNvPr id="87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194</xdr:row>
      <xdr:rowOff>0</xdr:rowOff>
    </xdr:from>
    <xdr:ext cx="76200" cy="228600"/>
    <xdr:sp macro="" textlink="">
      <xdr:nvSpPr>
        <xdr:cNvPr id="88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194</xdr:row>
      <xdr:rowOff>0</xdr:rowOff>
    </xdr:from>
    <xdr:ext cx="76200" cy="228600"/>
    <xdr:sp macro="" textlink="">
      <xdr:nvSpPr>
        <xdr:cNvPr id="89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194</xdr:row>
      <xdr:rowOff>0</xdr:rowOff>
    </xdr:from>
    <xdr:ext cx="76200" cy="228600"/>
    <xdr:sp macro="" textlink="">
      <xdr:nvSpPr>
        <xdr:cNvPr id="90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194</xdr:row>
      <xdr:rowOff>0</xdr:rowOff>
    </xdr:from>
    <xdr:ext cx="76200" cy="228600"/>
    <xdr:sp macro="" textlink="">
      <xdr:nvSpPr>
        <xdr:cNvPr id="91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199</xdr:row>
      <xdr:rowOff>0</xdr:rowOff>
    </xdr:from>
    <xdr:ext cx="76200" cy="228600"/>
    <xdr:sp macro="" textlink="">
      <xdr:nvSpPr>
        <xdr:cNvPr id="92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199</xdr:row>
      <xdr:rowOff>0</xdr:rowOff>
    </xdr:from>
    <xdr:ext cx="76200" cy="228600"/>
    <xdr:sp macro="" textlink="">
      <xdr:nvSpPr>
        <xdr:cNvPr id="93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199</xdr:row>
      <xdr:rowOff>0</xdr:rowOff>
    </xdr:from>
    <xdr:ext cx="76200" cy="228600"/>
    <xdr:sp macro="" textlink="">
      <xdr:nvSpPr>
        <xdr:cNvPr id="94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199</xdr:row>
      <xdr:rowOff>0</xdr:rowOff>
    </xdr:from>
    <xdr:ext cx="76200" cy="228600"/>
    <xdr:sp macro="" textlink="">
      <xdr:nvSpPr>
        <xdr:cNvPr id="95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201</xdr:row>
      <xdr:rowOff>0</xdr:rowOff>
    </xdr:from>
    <xdr:ext cx="76200" cy="228600"/>
    <xdr:sp macro="" textlink="">
      <xdr:nvSpPr>
        <xdr:cNvPr id="96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201</xdr:row>
      <xdr:rowOff>0</xdr:rowOff>
    </xdr:from>
    <xdr:ext cx="76200" cy="228600"/>
    <xdr:sp macro="" textlink="">
      <xdr:nvSpPr>
        <xdr:cNvPr id="97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201</xdr:row>
      <xdr:rowOff>0</xdr:rowOff>
    </xdr:from>
    <xdr:ext cx="76200" cy="228600"/>
    <xdr:sp macro="" textlink="">
      <xdr:nvSpPr>
        <xdr:cNvPr id="98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202</xdr:row>
      <xdr:rowOff>0</xdr:rowOff>
    </xdr:from>
    <xdr:ext cx="76200" cy="228600"/>
    <xdr:sp macro="" textlink="">
      <xdr:nvSpPr>
        <xdr:cNvPr id="99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202</xdr:row>
      <xdr:rowOff>0</xdr:rowOff>
    </xdr:from>
    <xdr:ext cx="76200" cy="228600"/>
    <xdr:sp macro="" textlink="">
      <xdr:nvSpPr>
        <xdr:cNvPr id="100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202</xdr:row>
      <xdr:rowOff>0</xdr:rowOff>
    </xdr:from>
    <xdr:ext cx="76200" cy="228600"/>
    <xdr:sp macro="" textlink="">
      <xdr:nvSpPr>
        <xdr:cNvPr id="101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202</xdr:row>
      <xdr:rowOff>0</xdr:rowOff>
    </xdr:from>
    <xdr:ext cx="76200" cy="228600"/>
    <xdr:sp macro="" textlink="">
      <xdr:nvSpPr>
        <xdr:cNvPr id="102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202</xdr:row>
      <xdr:rowOff>0</xdr:rowOff>
    </xdr:from>
    <xdr:ext cx="76200" cy="228600"/>
    <xdr:sp macro="" textlink="">
      <xdr:nvSpPr>
        <xdr:cNvPr id="103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202</xdr:row>
      <xdr:rowOff>0</xdr:rowOff>
    </xdr:from>
    <xdr:ext cx="76200" cy="228600"/>
    <xdr:sp macro="" textlink="">
      <xdr:nvSpPr>
        <xdr:cNvPr id="104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202</xdr:row>
      <xdr:rowOff>0</xdr:rowOff>
    </xdr:from>
    <xdr:ext cx="76200" cy="228600"/>
    <xdr:sp macro="" textlink="">
      <xdr:nvSpPr>
        <xdr:cNvPr id="105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202</xdr:row>
      <xdr:rowOff>0</xdr:rowOff>
    </xdr:from>
    <xdr:ext cx="76200" cy="228600"/>
    <xdr:sp macro="" textlink="">
      <xdr:nvSpPr>
        <xdr:cNvPr id="106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215</xdr:row>
      <xdr:rowOff>0</xdr:rowOff>
    </xdr:from>
    <xdr:ext cx="76200" cy="228600"/>
    <xdr:sp macro="" textlink="">
      <xdr:nvSpPr>
        <xdr:cNvPr id="107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215</xdr:row>
      <xdr:rowOff>0</xdr:rowOff>
    </xdr:from>
    <xdr:ext cx="76200" cy="228600"/>
    <xdr:sp macro="" textlink="">
      <xdr:nvSpPr>
        <xdr:cNvPr id="108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215</xdr:row>
      <xdr:rowOff>0</xdr:rowOff>
    </xdr:from>
    <xdr:ext cx="76200" cy="228600"/>
    <xdr:sp macro="" textlink="">
      <xdr:nvSpPr>
        <xdr:cNvPr id="109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215</xdr:row>
      <xdr:rowOff>0</xdr:rowOff>
    </xdr:from>
    <xdr:ext cx="76200" cy="228600"/>
    <xdr:sp macro="" textlink="">
      <xdr:nvSpPr>
        <xdr:cNvPr id="110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222</xdr:row>
      <xdr:rowOff>0</xdr:rowOff>
    </xdr:from>
    <xdr:ext cx="76200" cy="228600"/>
    <xdr:sp macro="" textlink="">
      <xdr:nvSpPr>
        <xdr:cNvPr id="111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222</xdr:row>
      <xdr:rowOff>0</xdr:rowOff>
    </xdr:from>
    <xdr:ext cx="76200" cy="228600"/>
    <xdr:sp macro="" textlink="">
      <xdr:nvSpPr>
        <xdr:cNvPr id="112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222</xdr:row>
      <xdr:rowOff>0</xdr:rowOff>
    </xdr:from>
    <xdr:ext cx="76200" cy="228600"/>
    <xdr:sp macro="" textlink="">
      <xdr:nvSpPr>
        <xdr:cNvPr id="113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223</xdr:row>
      <xdr:rowOff>0</xdr:rowOff>
    </xdr:from>
    <xdr:ext cx="76200" cy="228600"/>
    <xdr:sp macro="" textlink="">
      <xdr:nvSpPr>
        <xdr:cNvPr id="114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223</xdr:row>
      <xdr:rowOff>0</xdr:rowOff>
    </xdr:from>
    <xdr:ext cx="76200" cy="228600"/>
    <xdr:sp macro="" textlink="">
      <xdr:nvSpPr>
        <xdr:cNvPr id="115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223</xdr:row>
      <xdr:rowOff>0</xdr:rowOff>
    </xdr:from>
    <xdr:ext cx="76200" cy="228600"/>
    <xdr:sp macro="" textlink="">
      <xdr:nvSpPr>
        <xdr:cNvPr id="116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223</xdr:row>
      <xdr:rowOff>0</xdr:rowOff>
    </xdr:from>
    <xdr:ext cx="76200" cy="228600"/>
    <xdr:sp macro="" textlink="">
      <xdr:nvSpPr>
        <xdr:cNvPr id="117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223</xdr:row>
      <xdr:rowOff>0</xdr:rowOff>
    </xdr:from>
    <xdr:ext cx="76200" cy="228600"/>
    <xdr:sp macro="" textlink="">
      <xdr:nvSpPr>
        <xdr:cNvPr id="118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223</xdr:row>
      <xdr:rowOff>0</xdr:rowOff>
    </xdr:from>
    <xdr:ext cx="76200" cy="228600"/>
    <xdr:sp macro="" textlink="">
      <xdr:nvSpPr>
        <xdr:cNvPr id="119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223</xdr:row>
      <xdr:rowOff>0</xdr:rowOff>
    </xdr:from>
    <xdr:ext cx="76200" cy="228600"/>
    <xdr:sp macro="" textlink="">
      <xdr:nvSpPr>
        <xdr:cNvPr id="120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223</xdr:row>
      <xdr:rowOff>0</xdr:rowOff>
    </xdr:from>
    <xdr:ext cx="76200" cy="228600"/>
    <xdr:sp macro="" textlink="">
      <xdr:nvSpPr>
        <xdr:cNvPr id="121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239</xdr:row>
      <xdr:rowOff>0</xdr:rowOff>
    </xdr:from>
    <xdr:ext cx="76200" cy="228600"/>
    <xdr:sp macro="" textlink="">
      <xdr:nvSpPr>
        <xdr:cNvPr id="122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239</xdr:row>
      <xdr:rowOff>0</xdr:rowOff>
    </xdr:from>
    <xdr:ext cx="76200" cy="228600"/>
    <xdr:sp macro="" textlink="">
      <xdr:nvSpPr>
        <xdr:cNvPr id="123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239</xdr:row>
      <xdr:rowOff>0</xdr:rowOff>
    </xdr:from>
    <xdr:ext cx="76200" cy="228600"/>
    <xdr:sp macro="" textlink="">
      <xdr:nvSpPr>
        <xdr:cNvPr id="124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239</xdr:row>
      <xdr:rowOff>0</xdr:rowOff>
    </xdr:from>
    <xdr:ext cx="76200" cy="228600"/>
    <xdr:sp macro="" textlink="">
      <xdr:nvSpPr>
        <xdr:cNvPr id="125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241</xdr:row>
      <xdr:rowOff>0</xdr:rowOff>
    </xdr:from>
    <xdr:ext cx="76200" cy="228600"/>
    <xdr:sp macro="" textlink="">
      <xdr:nvSpPr>
        <xdr:cNvPr id="126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241</xdr:row>
      <xdr:rowOff>0</xdr:rowOff>
    </xdr:from>
    <xdr:ext cx="76200" cy="228600"/>
    <xdr:sp macro="" textlink="">
      <xdr:nvSpPr>
        <xdr:cNvPr id="127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241</xdr:row>
      <xdr:rowOff>0</xdr:rowOff>
    </xdr:from>
    <xdr:ext cx="76200" cy="228600"/>
    <xdr:sp macro="" textlink="">
      <xdr:nvSpPr>
        <xdr:cNvPr id="128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242</xdr:row>
      <xdr:rowOff>0</xdr:rowOff>
    </xdr:from>
    <xdr:ext cx="76200" cy="228600"/>
    <xdr:sp macro="" textlink="">
      <xdr:nvSpPr>
        <xdr:cNvPr id="129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242</xdr:row>
      <xdr:rowOff>0</xdr:rowOff>
    </xdr:from>
    <xdr:ext cx="76200" cy="228600"/>
    <xdr:sp macro="" textlink="">
      <xdr:nvSpPr>
        <xdr:cNvPr id="130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242</xdr:row>
      <xdr:rowOff>0</xdr:rowOff>
    </xdr:from>
    <xdr:ext cx="76200" cy="228600"/>
    <xdr:sp macro="" textlink="">
      <xdr:nvSpPr>
        <xdr:cNvPr id="131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242</xdr:row>
      <xdr:rowOff>0</xdr:rowOff>
    </xdr:from>
    <xdr:ext cx="76200" cy="228600"/>
    <xdr:sp macro="" textlink="">
      <xdr:nvSpPr>
        <xdr:cNvPr id="132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242</xdr:row>
      <xdr:rowOff>0</xdr:rowOff>
    </xdr:from>
    <xdr:ext cx="76200" cy="228600"/>
    <xdr:sp macro="" textlink="">
      <xdr:nvSpPr>
        <xdr:cNvPr id="133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242</xdr:row>
      <xdr:rowOff>0</xdr:rowOff>
    </xdr:from>
    <xdr:ext cx="76200" cy="228600"/>
    <xdr:sp macro="" textlink="">
      <xdr:nvSpPr>
        <xdr:cNvPr id="134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242</xdr:row>
      <xdr:rowOff>0</xdr:rowOff>
    </xdr:from>
    <xdr:ext cx="76200" cy="228600"/>
    <xdr:sp macro="" textlink="">
      <xdr:nvSpPr>
        <xdr:cNvPr id="135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242</xdr:row>
      <xdr:rowOff>0</xdr:rowOff>
    </xdr:from>
    <xdr:ext cx="76200" cy="228600"/>
    <xdr:sp macro="" textlink="">
      <xdr:nvSpPr>
        <xdr:cNvPr id="136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199</xdr:row>
      <xdr:rowOff>0</xdr:rowOff>
    </xdr:from>
    <xdr:ext cx="76200" cy="228600"/>
    <xdr:sp macro="" textlink="">
      <xdr:nvSpPr>
        <xdr:cNvPr id="137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199</xdr:row>
      <xdr:rowOff>0</xdr:rowOff>
    </xdr:from>
    <xdr:ext cx="76200" cy="228600"/>
    <xdr:sp macro="" textlink="">
      <xdr:nvSpPr>
        <xdr:cNvPr id="138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199</xdr:row>
      <xdr:rowOff>0</xdr:rowOff>
    </xdr:from>
    <xdr:ext cx="76200" cy="228600"/>
    <xdr:sp macro="" textlink="">
      <xdr:nvSpPr>
        <xdr:cNvPr id="139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199</xdr:row>
      <xdr:rowOff>0</xdr:rowOff>
    </xdr:from>
    <xdr:ext cx="76200" cy="228600"/>
    <xdr:sp macro="" textlink="">
      <xdr:nvSpPr>
        <xdr:cNvPr id="140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201</xdr:row>
      <xdr:rowOff>0</xdr:rowOff>
    </xdr:from>
    <xdr:ext cx="76200" cy="228600"/>
    <xdr:sp macro="" textlink="">
      <xdr:nvSpPr>
        <xdr:cNvPr id="141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201</xdr:row>
      <xdr:rowOff>0</xdr:rowOff>
    </xdr:from>
    <xdr:ext cx="76200" cy="228600"/>
    <xdr:sp macro="" textlink="">
      <xdr:nvSpPr>
        <xdr:cNvPr id="142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201</xdr:row>
      <xdr:rowOff>0</xdr:rowOff>
    </xdr:from>
    <xdr:ext cx="76200" cy="228600"/>
    <xdr:sp macro="" textlink="">
      <xdr:nvSpPr>
        <xdr:cNvPr id="143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202</xdr:row>
      <xdr:rowOff>0</xdr:rowOff>
    </xdr:from>
    <xdr:ext cx="76200" cy="228600"/>
    <xdr:sp macro="" textlink="">
      <xdr:nvSpPr>
        <xdr:cNvPr id="144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202</xdr:row>
      <xdr:rowOff>0</xdr:rowOff>
    </xdr:from>
    <xdr:ext cx="76200" cy="228600"/>
    <xdr:sp macro="" textlink="">
      <xdr:nvSpPr>
        <xdr:cNvPr id="145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202</xdr:row>
      <xdr:rowOff>0</xdr:rowOff>
    </xdr:from>
    <xdr:ext cx="76200" cy="228600"/>
    <xdr:sp macro="" textlink="">
      <xdr:nvSpPr>
        <xdr:cNvPr id="146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202</xdr:row>
      <xdr:rowOff>0</xdr:rowOff>
    </xdr:from>
    <xdr:ext cx="76200" cy="228600"/>
    <xdr:sp macro="" textlink="">
      <xdr:nvSpPr>
        <xdr:cNvPr id="147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202</xdr:row>
      <xdr:rowOff>0</xdr:rowOff>
    </xdr:from>
    <xdr:ext cx="76200" cy="228600"/>
    <xdr:sp macro="" textlink="">
      <xdr:nvSpPr>
        <xdr:cNvPr id="148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202</xdr:row>
      <xdr:rowOff>0</xdr:rowOff>
    </xdr:from>
    <xdr:ext cx="76200" cy="228600"/>
    <xdr:sp macro="" textlink="">
      <xdr:nvSpPr>
        <xdr:cNvPr id="149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202</xdr:row>
      <xdr:rowOff>0</xdr:rowOff>
    </xdr:from>
    <xdr:ext cx="76200" cy="228600"/>
    <xdr:sp macro="" textlink="">
      <xdr:nvSpPr>
        <xdr:cNvPr id="150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202</xdr:row>
      <xdr:rowOff>0</xdr:rowOff>
    </xdr:from>
    <xdr:ext cx="76200" cy="228600"/>
    <xdr:sp macro="" textlink="">
      <xdr:nvSpPr>
        <xdr:cNvPr id="151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208</xdr:row>
      <xdr:rowOff>0</xdr:rowOff>
    </xdr:from>
    <xdr:ext cx="76200" cy="228600"/>
    <xdr:sp macro="" textlink="">
      <xdr:nvSpPr>
        <xdr:cNvPr id="152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208</xdr:row>
      <xdr:rowOff>0</xdr:rowOff>
    </xdr:from>
    <xdr:ext cx="76200" cy="228600"/>
    <xdr:sp macro="" textlink="">
      <xdr:nvSpPr>
        <xdr:cNvPr id="153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208</xdr:row>
      <xdr:rowOff>0</xdr:rowOff>
    </xdr:from>
    <xdr:ext cx="76200" cy="228600"/>
    <xdr:sp macro="" textlink="">
      <xdr:nvSpPr>
        <xdr:cNvPr id="154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3228975</xdr:colOff>
      <xdr:row>213</xdr:row>
      <xdr:rowOff>190500</xdr:rowOff>
    </xdr:from>
    <xdr:ext cx="76200" cy="228600"/>
    <xdr:sp macro="" textlink="">
      <xdr:nvSpPr>
        <xdr:cNvPr id="155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3667125" y="637794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210</xdr:row>
      <xdr:rowOff>0</xdr:rowOff>
    </xdr:from>
    <xdr:ext cx="76200" cy="228600"/>
    <xdr:sp macro="" textlink="">
      <xdr:nvSpPr>
        <xdr:cNvPr id="156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210</xdr:row>
      <xdr:rowOff>0</xdr:rowOff>
    </xdr:from>
    <xdr:ext cx="76200" cy="228600"/>
    <xdr:sp macro="" textlink="">
      <xdr:nvSpPr>
        <xdr:cNvPr id="157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210</xdr:row>
      <xdr:rowOff>0</xdr:rowOff>
    </xdr:from>
    <xdr:ext cx="76200" cy="228600"/>
    <xdr:sp macro="" textlink="">
      <xdr:nvSpPr>
        <xdr:cNvPr id="158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211</xdr:row>
      <xdr:rowOff>0</xdr:rowOff>
    </xdr:from>
    <xdr:ext cx="76200" cy="228600"/>
    <xdr:sp macro="" textlink="">
      <xdr:nvSpPr>
        <xdr:cNvPr id="159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211</xdr:row>
      <xdr:rowOff>0</xdr:rowOff>
    </xdr:from>
    <xdr:ext cx="76200" cy="228600"/>
    <xdr:sp macro="" textlink="">
      <xdr:nvSpPr>
        <xdr:cNvPr id="160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211</xdr:row>
      <xdr:rowOff>0</xdr:rowOff>
    </xdr:from>
    <xdr:ext cx="76200" cy="228600"/>
    <xdr:sp macro="" textlink="">
      <xdr:nvSpPr>
        <xdr:cNvPr id="161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211</xdr:row>
      <xdr:rowOff>0</xdr:rowOff>
    </xdr:from>
    <xdr:ext cx="76200" cy="228600"/>
    <xdr:sp macro="" textlink="">
      <xdr:nvSpPr>
        <xdr:cNvPr id="162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211</xdr:row>
      <xdr:rowOff>0</xdr:rowOff>
    </xdr:from>
    <xdr:ext cx="76200" cy="228600"/>
    <xdr:sp macro="" textlink="">
      <xdr:nvSpPr>
        <xdr:cNvPr id="163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211</xdr:row>
      <xdr:rowOff>0</xdr:rowOff>
    </xdr:from>
    <xdr:ext cx="76200" cy="228600"/>
    <xdr:sp macro="" textlink="">
      <xdr:nvSpPr>
        <xdr:cNvPr id="164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211</xdr:row>
      <xdr:rowOff>0</xdr:rowOff>
    </xdr:from>
    <xdr:ext cx="76200" cy="228600"/>
    <xdr:sp macro="" textlink="">
      <xdr:nvSpPr>
        <xdr:cNvPr id="165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211</xdr:row>
      <xdr:rowOff>0</xdr:rowOff>
    </xdr:from>
    <xdr:ext cx="76200" cy="228600"/>
    <xdr:sp macro="" textlink="">
      <xdr:nvSpPr>
        <xdr:cNvPr id="166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239</xdr:row>
      <xdr:rowOff>0</xdr:rowOff>
    </xdr:from>
    <xdr:ext cx="76200" cy="228600"/>
    <xdr:sp macro="" textlink="">
      <xdr:nvSpPr>
        <xdr:cNvPr id="167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239</xdr:row>
      <xdr:rowOff>0</xdr:rowOff>
    </xdr:from>
    <xdr:ext cx="76200" cy="228600"/>
    <xdr:sp macro="" textlink="">
      <xdr:nvSpPr>
        <xdr:cNvPr id="168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239</xdr:row>
      <xdr:rowOff>0</xdr:rowOff>
    </xdr:from>
    <xdr:ext cx="76200" cy="228600"/>
    <xdr:sp macro="" textlink="">
      <xdr:nvSpPr>
        <xdr:cNvPr id="169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239</xdr:row>
      <xdr:rowOff>0</xdr:rowOff>
    </xdr:from>
    <xdr:ext cx="76200" cy="228600"/>
    <xdr:sp macro="" textlink="">
      <xdr:nvSpPr>
        <xdr:cNvPr id="170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241</xdr:row>
      <xdr:rowOff>0</xdr:rowOff>
    </xdr:from>
    <xdr:ext cx="76200" cy="228600"/>
    <xdr:sp macro="" textlink="">
      <xdr:nvSpPr>
        <xdr:cNvPr id="171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241</xdr:row>
      <xdr:rowOff>0</xdr:rowOff>
    </xdr:from>
    <xdr:ext cx="76200" cy="228600"/>
    <xdr:sp macro="" textlink="">
      <xdr:nvSpPr>
        <xdr:cNvPr id="172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241</xdr:row>
      <xdr:rowOff>0</xdr:rowOff>
    </xdr:from>
    <xdr:ext cx="76200" cy="228600"/>
    <xdr:sp macro="" textlink="">
      <xdr:nvSpPr>
        <xdr:cNvPr id="173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242</xdr:row>
      <xdr:rowOff>0</xdr:rowOff>
    </xdr:from>
    <xdr:ext cx="76200" cy="228600"/>
    <xdr:sp macro="" textlink="">
      <xdr:nvSpPr>
        <xdr:cNvPr id="174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242</xdr:row>
      <xdr:rowOff>0</xdr:rowOff>
    </xdr:from>
    <xdr:ext cx="76200" cy="228600"/>
    <xdr:sp macro="" textlink="">
      <xdr:nvSpPr>
        <xdr:cNvPr id="175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242</xdr:row>
      <xdr:rowOff>0</xdr:rowOff>
    </xdr:from>
    <xdr:ext cx="76200" cy="228600"/>
    <xdr:sp macro="" textlink="">
      <xdr:nvSpPr>
        <xdr:cNvPr id="176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242</xdr:row>
      <xdr:rowOff>0</xdr:rowOff>
    </xdr:from>
    <xdr:ext cx="76200" cy="228600"/>
    <xdr:sp macro="" textlink="">
      <xdr:nvSpPr>
        <xdr:cNvPr id="177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242</xdr:row>
      <xdr:rowOff>0</xdr:rowOff>
    </xdr:from>
    <xdr:ext cx="76200" cy="228600"/>
    <xdr:sp macro="" textlink="">
      <xdr:nvSpPr>
        <xdr:cNvPr id="178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242</xdr:row>
      <xdr:rowOff>0</xdr:rowOff>
    </xdr:from>
    <xdr:ext cx="76200" cy="228600"/>
    <xdr:sp macro="" textlink="">
      <xdr:nvSpPr>
        <xdr:cNvPr id="179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242</xdr:row>
      <xdr:rowOff>0</xdr:rowOff>
    </xdr:from>
    <xdr:ext cx="76200" cy="228600"/>
    <xdr:sp macro="" textlink="">
      <xdr:nvSpPr>
        <xdr:cNvPr id="180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242</xdr:row>
      <xdr:rowOff>0</xdr:rowOff>
    </xdr:from>
    <xdr:ext cx="76200" cy="228600"/>
    <xdr:sp macro="" textlink="">
      <xdr:nvSpPr>
        <xdr:cNvPr id="181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247</xdr:row>
      <xdr:rowOff>0</xdr:rowOff>
    </xdr:from>
    <xdr:ext cx="76200" cy="228600"/>
    <xdr:sp macro="" textlink="">
      <xdr:nvSpPr>
        <xdr:cNvPr id="182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247</xdr:row>
      <xdr:rowOff>0</xdr:rowOff>
    </xdr:from>
    <xdr:ext cx="76200" cy="228600"/>
    <xdr:sp macro="" textlink="">
      <xdr:nvSpPr>
        <xdr:cNvPr id="183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247</xdr:row>
      <xdr:rowOff>0</xdr:rowOff>
    </xdr:from>
    <xdr:ext cx="76200" cy="228600"/>
    <xdr:sp macro="" textlink="">
      <xdr:nvSpPr>
        <xdr:cNvPr id="184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247</xdr:row>
      <xdr:rowOff>0</xdr:rowOff>
    </xdr:from>
    <xdr:ext cx="76200" cy="228600"/>
    <xdr:sp macro="" textlink="">
      <xdr:nvSpPr>
        <xdr:cNvPr id="185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249</xdr:row>
      <xdr:rowOff>0</xdr:rowOff>
    </xdr:from>
    <xdr:ext cx="76200" cy="228600"/>
    <xdr:sp macro="" textlink="">
      <xdr:nvSpPr>
        <xdr:cNvPr id="186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249</xdr:row>
      <xdr:rowOff>0</xdr:rowOff>
    </xdr:from>
    <xdr:ext cx="76200" cy="228600"/>
    <xdr:sp macro="" textlink="">
      <xdr:nvSpPr>
        <xdr:cNvPr id="187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249</xdr:row>
      <xdr:rowOff>0</xdr:rowOff>
    </xdr:from>
    <xdr:ext cx="76200" cy="228600"/>
    <xdr:sp macro="" textlink="">
      <xdr:nvSpPr>
        <xdr:cNvPr id="188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250</xdr:row>
      <xdr:rowOff>0</xdr:rowOff>
    </xdr:from>
    <xdr:ext cx="76200" cy="228600"/>
    <xdr:sp macro="" textlink="">
      <xdr:nvSpPr>
        <xdr:cNvPr id="189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250</xdr:row>
      <xdr:rowOff>0</xdr:rowOff>
    </xdr:from>
    <xdr:ext cx="76200" cy="228600"/>
    <xdr:sp macro="" textlink="">
      <xdr:nvSpPr>
        <xdr:cNvPr id="190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250</xdr:row>
      <xdr:rowOff>0</xdr:rowOff>
    </xdr:from>
    <xdr:ext cx="76200" cy="228600"/>
    <xdr:sp macro="" textlink="">
      <xdr:nvSpPr>
        <xdr:cNvPr id="191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250</xdr:row>
      <xdr:rowOff>0</xdr:rowOff>
    </xdr:from>
    <xdr:ext cx="76200" cy="228600"/>
    <xdr:sp macro="" textlink="">
      <xdr:nvSpPr>
        <xdr:cNvPr id="192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250</xdr:row>
      <xdr:rowOff>0</xdr:rowOff>
    </xdr:from>
    <xdr:ext cx="76200" cy="228600"/>
    <xdr:sp macro="" textlink="">
      <xdr:nvSpPr>
        <xdr:cNvPr id="193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250</xdr:row>
      <xdr:rowOff>0</xdr:rowOff>
    </xdr:from>
    <xdr:ext cx="76200" cy="228600"/>
    <xdr:sp macro="" textlink="">
      <xdr:nvSpPr>
        <xdr:cNvPr id="194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250</xdr:row>
      <xdr:rowOff>0</xdr:rowOff>
    </xdr:from>
    <xdr:ext cx="76200" cy="228600"/>
    <xdr:sp macro="" textlink="">
      <xdr:nvSpPr>
        <xdr:cNvPr id="195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250</xdr:row>
      <xdr:rowOff>0</xdr:rowOff>
    </xdr:from>
    <xdr:ext cx="76200" cy="228600"/>
    <xdr:sp macro="" textlink="">
      <xdr:nvSpPr>
        <xdr:cNvPr id="196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247</xdr:row>
      <xdr:rowOff>0</xdr:rowOff>
    </xdr:from>
    <xdr:ext cx="76200" cy="228600"/>
    <xdr:sp macro="" textlink="">
      <xdr:nvSpPr>
        <xdr:cNvPr id="197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247</xdr:row>
      <xdr:rowOff>0</xdr:rowOff>
    </xdr:from>
    <xdr:ext cx="76200" cy="228600"/>
    <xdr:sp macro="" textlink="">
      <xdr:nvSpPr>
        <xdr:cNvPr id="198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247</xdr:row>
      <xdr:rowOff>0</xdr:rowOff>
    </xdr:from>
    <xdr:ext cx="76200" cy="228600"/>
    <xdr:sp macro="" textlink="">
      <xdr:nvSpPr>
        <xdr:cNvPr id="199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247</xdr:row>
      <xdr:rowOff>0</xdr:rowOff>
    </xdr:from>
    <xdr:ext cx="76200" cy="228600"/>
    <xdr:sp macro="" textlink="">
      <xdr:nvSpPr>
        <xdr:cNvPr id="200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249</xdr:row>
      <xdr:rowOff>0</xdr:rowOff>
    </xdr:from>
    <xdr:ext cx="76200" cy="228600"/>
    <xdr:sp macro="" textlink="">
      <xdr:nvSpPr>
        <xdr:cNvPr id="201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249</xdr:row>
      <xdr:rowOff>0</xdr:rowOff>
    </xdr:from>
    <xdr:ext cx="76200" cy="228600"/>
    <xdr:sp macro="" textlink="">
      <xdr:nvSpPr>
        <xdr:cNvPr id="202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249</xdr:row>
      <xdr:rowOff>0</xdr:rowOff>
    </xdr:from>
    <xdr:ext cx="76200" cy="228600"/>
    <xdr:sp macro="" textlink="">
      <xdr:nvSpPr>
        <xdr:cNvPr id="203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250</xdr:row>
      <xdr:rowOff>0</xdr:rowOff>
    </xdr:from>
    <xdr:ext cx="76200" cy="228600"/>
    <xdr:sp macro="" textlink="">
      <xdr:nvSpPr>
        <xdr:cNvPr id="204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250</xdr:row>
      <xdr:rowOff>0</xdr:rowOff>
    </xdr:from>
    <xdr:ext cx="76200" cy="228600"/>
    <xdr:sp macro="" textlink="">
      <xdr:nvSpPr>
        <xdr:cNvPr id="205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250</xdr:row>
      <xdr:rowOff>0</xdr:rowOff>
    </xdr:from>
    <xdr:ext cx="76200" cy="228600"/>
    <xdr:sp macro="" textlink="">
      <xdr:nvSpPr>
        <xdr:cNvPr id="206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250</xdr:row>
      <xdr:rowOff>0</xdr:rowOff>
    </xdr:from>
    <xdr:ext cx="76200" cy="228600"/>
    <xdr:sp macro="" textlink="">
      <xdr:nvSpPr>
        <xdr:cNvPr id="207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250</xdr:row>
      <xdr:rowOff>0</xdr:rowOff>
    </xdr:from>
    <xdr:ext cx="76200" cy="228600"/>
    <xdr:sp macro="" textlink="">
      <xdr:nvSpPr>
        <xdr:cNvPr id="208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250</xdr:row>
      <xdr:rowOff>0</xdr:rowOff>
    </xdr:from>
    <xdr:ext cx="76200" cy="228600"/>
    <xdr:sp macro="" textlink="">
      <xdr:nvSpPr>
        <xdr:cNvPr id="209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250</xdr:row>
      <xdr:rowOff>0</xdr:rowOff>
    </xdr:from>
    <xdr:ext cx="76200" cy="228600"/>
    <xdr:sp macro="" textlink="">
      <xdr:nvSpPr>
        <xdr:cNvPr id="210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250</xdr:row>
      <xdr:rowOff>0</xdr:rowOff>
    </xdr:from>
    <xdr:ext cx="76200" cy="228600"/>
    <xdr:sp macro="" textlink="">
      <xdr:nvSpPr>
        <xdr:cNvPr id="211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255</xdr:row>
      <xdr:rowOff>0</xdr:rowOff>
    </xdr:from>
    <xdr:ext cx="76200" cy="228600"/>
    <xdr:sp macro="" textlink="">
      <xdr:nvSpPr>
        <xdr:cNvPr id="212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255</xdr:row>
      <xdr:rowOff>0</xdr:rowOff>
    </xdr:from>
    <xdr:ext cx="76200" cy="228600"/>
    <xdr:sp macro="" textlink="">
      <xdr:nvSpPr>
        <xdr:cNvPr id="213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255</xdr:row>
      <xdr:rowOff>0</xdr:rowOff>
    </xdr:from>
    <xdr:ext cx="76200" cy="228600"/>
    <xdr:sp macro="" textlink="">
      <xdr:nvSpPr>
        <xdr:cNvPr id="214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255</xdr:row>
      <xdr:rowOff>0</xdr:rowOff>
    </xdr:from>
    <xdr:ext cx="76200" cy="228600"/>
    <xdr:sp macro="" textlink="">
      <xdr:nvSpPr>
        <xdr:cNvPr id="215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257</xdr:row>
      <xdr:rowOff>0</xdr:rowOff>
    </xdr:from>
    <xdr:ext cx="76200" cy="228600"/>
    <xdr:sp macro="" textlink="">
      <xdr:nvSpPr>
        <xdr:cNvPr id="216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257</xdr:row>
      <xdr:rowOff>0</xdr:rowOff>
    </xdr:from>
    <xdr:ext cx="76200" cy="228600"/>
    <xdr:sp macro="" textlink="">
      <xdr:nvSpPr>
        <xdr:cNvPr id="217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257</xdr:row>
      <xdr:rowOff>0</xdr:rowOff>
    </xdr:from>
    <xdr:ext cx="76200" cy="228600"/>
    <xdr:sp macro="" textlink="">
      <xdr:nvSpPr>
        <xdr:cNvPr id="218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258</xdr:row>
      <xdr:rowOff>0</xdr:rowOff>
    </xdr:from>
    <xdr:ext cx="76200" cy="228600"/>
    <xdr:sp macro="" textlink="">
      <xdr:nvSpPr>
        <xdr:cNvPr id="219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258</xdr:row>
      <xdr:rowOff>0</xdr:rowOff>
    </xdr:from>
    <xdr:ext cx="76200" cy="228600"/>
    <xdr:sp macro="" textlink="">
      <xdr:nvSpPr>
        <xdr:cNvPr id="220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258</xdr:row>
      <xdr:rowOff>0</xdr:rowOff>
    </xdr:from>
    <xdr:ext cx="76200" cy="228600"/>
    <xdr:sp macro="" textlink="">
      <xdr:nvSpPr>
        <xdr:cNvPr id="221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258</xdr:row>
      <xdr:rowOff>0</xdr:rowOff>
    </xdr:from>
    <xdr:ext cx="76200" cy="228600"/>
    <xdr:sp macro="" textlink="">
      <xdr:nvSpPr>
        <xdr:cNvPr id="222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258</xdr:row>
      <xdr:rowOff>0</xdr:rowOff>
    </xdr:from>
    <xdr:ext cx="76200" cy="228600"/>
    <xdr:sp macro="" textlink="">
      <xdr:nvSpPr>
        <xdr:cNvPr id="223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258</xdr:row>
      <xdr:rowOff>0</xdr:rowOff>
    </xdr:from>
    <xdr:ext cx="76200" cy="228600"/>
    <xdr:sp macro="" textlink="">
      <xdr:nvSpPr>
        <xdr:cNvPr id="224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258</xdr:row>
      <xdr:rowOff>0</xdr:rowOff>
    </xdr:from>
    <xdr:ext cx="76200" cy="228600"/>
    <xdr:sp macro="" textlink="">
      <xdr:nvSpPr>
        <xdr:cNvPr id="225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258</xdr:row>
      <xdr:rowOff>0</xdr:rowOff>
    </xdr:from>
    <xdr:ext cx="76200" cy="228600"/>
    <xdr:sp macro="" textlink="">
      <xdr:nvSpPr>
        <xdr:cNvPr id="226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272</xdr:row>
      <xdr:rowOff>0</xdr:rowOff>
    </xdr:from>
    <xdr:ext cx="76200" cy="228600"/>
    <xdr:sp macro="" textlink="">
      <xdr:nvSpPr>
        <xdr:cNvPr id="227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272</xdr:row>
      <xdr:rowOff>0</xdr:rowOff>
    </xdr:from>
    <xdr:ext cx="76200" cy="228600"/>
    <xdr:sp macro="" textlink="">
      <xdr:nvSpPr>
        <xdr:cNvPr id="228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272</xdr:row>
      <xdr:rowOff>0</xdr:rowOff>
    </xdr:from>
    <xdr:ext cx="76200" cy="228600"/>
    <xdr:sp macro="" textlink="">
      <xdr:nvSpPr>
        <xdr:cNvPr id="229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272</xdr:row>
      <xdr:rowOff>0</xdr:rowOff>
    </xdr:from>
    <xdr:ext cx="76200" cy="228600"/>
    <xdr:sp macro="" textlink="">
      <xdr:nvSpPr>
        <xdr:cNvPr id="230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275</xdr:row>
      <xdr:rowOff>0</xdr:rowOff>
    </xdr:from>
    <xdr:ext cx="76200" cy="228600"/>
    <xdr:sp macro="" textlink="">
      <xdr:nvSpPr>
        <xdr:cNvPr id="231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275</xdr:row>
      <xdr:rowOff>0</xdr:rowOff>
    </xdr:from>
    <xdr:ext cx="76200" cy="228600"/>
    <xdr:sp macro="" textlink="">
      <xdr:nvSpPr>
        <xdr:cNvPr id="232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275</xdr:row>
      <xdr:rowOff>0</xdr:rowOff>
    </xdr:from>
    <xdr:ext cx="76200" cy="228600"/>
    <xdr:sp macro="" textlink="">
      <xdr:nvSpPr>
        <xdr:cNvPr id="233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276</xdr:row>
      <xdr:rowOff>0</xdr:rowOff>
    </xdr:from>
    <xdr:ext cx="76200" cy="228600"/>
    <xdr:sp macro="" textlink="">
      <xdr:nvSpPr>
        <xdr:cNvPr id="234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276</xdr:row>
      <xdr:rowOff>0</xdr:rowOff>
    </xdr:from>
    <xdr:ext cx="76200" cy="228600"/>
    <xdr:sp macro="" textlink="">
      <xdr:nvSpPr>
        <xdr:cNvPr id="235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276</xdr:row>
      <xdr:rowOff>0</xdr:rowOff>
    </xdr:from>
    <xdr:ext cx="76200" cy="228600"/>
    <xdr:sp macro="" textlink="">
      <xdr:nvSpPr>
        <xdr:cNvPr id="236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276</xdr:row>
      <xdr:rowOff>0</xdr:rowOff>
    </xdr:from>
    <xdr:ext cx="76200" cy="228600"/>
    <xdr:sp macro="" textlink="">
      <xdr:nvSpPr>
        <xdr:cNvPr id="237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276</xdr:row>
      <xdr:rowOff>0</xdr:rowOff>
    </xdr:from>
    <xdr:ext cx="76200" cy="228600"/>
    <xdr:sp macro="" textlink="">
      <xdr:nvSpPr>
        <xdr:cNvPr id="238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276</xdr:row>
      <xdr:rowOff>0</xdr:rowOff>
    </xdr:from>
    <xdr:ext cx="76200" cy="228600"/>
    <xdr:sp macro="" textlink="">
      <xdr:nvSpPr>
        <xdr:cNvPr id="239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276</xdr:row>
      <xdr:rowOff>0</xdr:rowOff>
    </xdr:from>
    <xdr:ext cx="76200" cy="228600"/>
    <xdr:sp macro="" textlink="">
      <xdr:nvSpPr>
        <xdr:cNvPr id="240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276</xdr:row>
      <xdr:rowOff>0</xdr:rowOff>
    </xdr:from>
    <xdr:ext cx="76200" cy="228600"/>
    <xdr:sp macro="" textlink="">
      <xdr:nvSpPr>
        <xdr:cNvPr id="241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281</xdr:row>
      <xdr:rowOff>0</xdr:rowOff>
    </xdr:from>
    <xdr:ext cx="76200" cy="228600"/>
    <xdr:sp macro="" textlink="">
      <xdr:nvSpPr>
        <xdr:cNvPr id="242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281</xdr:row>
      <xdr:rowOff>0</xdr:rowOff>
    </xdr:from>
    <xdr:ext cx="76200" cy="228600"/>
    <xdr:sp macro="" textlink="">
      <xdr:nvSpPr>
        <xdr:cNvPr id="243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281</xdr:row>
      <xdr:rowOff>0</xdr:rowOff>
    </xdr:from>
    <xdr:ext cx="76200" cy="228600"/>
    <xdr:sp macro="" textlink="">
      <xdr:nvSpPr>
        <xdr:cNvPr id="244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281</xdr:row>
      <xdr:rowOff>0</xdr:rowOff>
    </xdr:from>
    <xdr:ext cx="76200" cy="228600"/>
    <xdr:sp macro="" textlink="">
      <xdr:nvSpPr>
        <xdr:cNvPr id="245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283</xdr:row>
      <xdr:rowOff>0</xdr:rowOff>
    </xdr:from>
    <xdr:ext cx="76200" cy="228600"/>
    <xdr:sp macro="" textlink="">
      <xdr:nvSpPr>
        <xdr:cNvPr id="246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283</xdr:row>
      <xdr:rowOff>0</xdr:rowOff>
    </xdr:from>
    <xdr:ext cx="76200" cy="228600"/>
    <xdr:sp macro="" textlink="">
      <xdr:nvSpPr>
        <xdr:cNvPr id="247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283</xdr:row>
      <xdr:rowOff>0</xdr:rowOff>
    </xdr:from>
    <xdr:ext cx="76200" cy="228600"/>
    <xdr:sp macro="" textlink="">
      <xdr:nvSpPr>
        <xdr:cNvPr id="248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284</xdr:row>
      <xdr:rowOff>0</xdr:rowOff>
    </xdr:from>
    <xdr:ext cx="76200" cy="228600"/>
    <xdr:sp macro="" textlink="">
      <xdr:nvSpPr>
        <xdr:cNvPr id="249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284</xdr:row>
      <xdr:rowOff>0</xdr:rowOff>
    </xdr:from>
    <xdr:ext cx="76200" cy="228600"/>
    <xdr:sp macro="" textlink="">
      <xdr:nvSpPr>
        <xdr:cNvPr id="250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284</xdr:row>
      <xdr:rowOff>0</xdr:rowOff>
    </xdr:from>
    <xdr:ext cx="76200" cy="228600"/>
    <xdr:sp macro="" textlink="">
      <xdr:nvSpPr>
        <xdr:cNvPr id="251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284</xdr:row>
      <xdr:rowOff>0</xdr:rowOff>
    </xdr:from>
    <xdr:ext cx="76200" cy="228600"/>
    <xdr:sp macro="" textlink="">
      <xdr:nvSpPr>
        <xdr:cNvPr id="252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284</xdr:row>
      <xdr:rowOff>0</xdr:rowOff>
    </xdr:from>
    <xdr:ext cx="76200" cy="228600"/>
    <xdr:sp macro="" textlink="">
      <xdr:nvSpPr>
        <xdr:cNvPr id="253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284</xdr:row>
      <xdr:rowOff>0</xdr:rowOff>
    </xdr:from>
    <xdr:ext cx="76200" cy="228600"/>
    <xdr:sp macro="" textlink="">
      <xdr:nvSpPr>
        <xdr:cNvPr id="254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284</xdr:row>
      <xdr:rowOff>0</xdr:rowOff>
    </xdr:from>
    <xdr:ext cx="76200" cy="228600"/>
    <xdr:sp macro="" textlink="">
      <xdr:nvSpPr>
        <xdr:cNvPr id="255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284</xdr:row>
      <xdr:rowOff>0</xdr:rowOff>
    </xdr:from>
    <xdr:ext cx="76200" cy="228600"/>
    <xdr:sp macro="" textlink="">
      <xdr:nvSpPr>
        <xdr:cNvPr id="256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210</xdr:row>
      <xdr:rowOff>0</xdr:rowOff>
    </xdr:from>
    <xdr:ext cx="76200" cy="228600"/>
    <xdr:sp macro="" textlink="">
      <xdr:nvSpPr>
        <xdr:cNvPr id="257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210</xdr:row>
      <xdr:rowOff>0</xdr:rowOff>
    </xdr:from>
    <xdr:ext cx="76200" cy="228600"/>
    <xdr:sp macro="" textlink="">
      <xdr:nvSpPr>
        <xdr:cNvPr id="258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210</xdr:row>
      <xdr:rowOff>0</xdr:rowOff>
    </xdr:from>
    <xdr:ext cx="76200" cy="228600"/>
    <xdr:sp macro="" textlink="">
      <xdr:nvSpPr>
        <xdr:cNvPr id="259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210</xdr:row>
      <xdr:rowOff>0</xdr:rowOff>
    </xdr:from>
    <xdr:ext cx="76200" cy="228600"/>
    <xdr:sp macro="" textlink="">
      <xdr:nvSpPr>
        <xdr:cNvPr id="260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213</xdr:row>
      <xdr:rowOff>0</xdr:rowOff>
    </xdr:from>
    <xdr:ext cx="76200" cy="228600"/>
    <xdr:sp macro="" textlink="">
      <xdr:nvSpPr>
        <xdr:cNvPr id="261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213</xdr:row>
      <xdr:rowOff>0</xdr:rowOff>
    </xdr:from>
    <xdr:ext cx="76200" cy="228600"/>
    <xdr:sp macro="" textlink="">
      <xdr:nvSpPr>
        <xdr:cNvPr id="262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213</xdr:row>
      <xdr:rowOff>0</xdr:rowOff>
    </xdr:from>
    <xdr:ext cx="76200" cy="228600"/>
    <xdr:sp macro="" textlink="">
      <xdr:nvSpPr>
        <xdr:cNvPr id="263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214</xdr:row>
      <xdr:rowOff>0</xdr:rowOff>
    </xdr:from>
    <xdr:ext cx="76200" cy="228600"/>
    <xdr:sp macro="" textlink="">
      <xdr:nvSpPr>
        <xdr:cNvPr id="264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214</xdr:row>
      <xdr:rowOff>0</xdr:rowOff>
    </xdr:from>
    <xdr:ext cx="76200" cy="228600"/>
    <xdr:sp macro="" textlink="">
      <xdr:nvSpPr>
        <xdr:cNvPr id="265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214</xdr:row>
      <xdr:rowOff>0</xdr:rowOff>
    </xdr:from>
    <xdr:ext cx="76200" cy="228600"/>
    <xdr:sp macro="" textlink="">
      <xdr:nvSpPr>
        <xdr:cNvPr id="266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214</xdr:row>
      <xdr:rowOff>0</xdr:rowOff>
    </xdr:from>
    <xdr:ext cx="76200" cy="228600"/>
    <xdr:sp macro="" textlink="">
      <xdr:nvSpPr>
        <xdr:cNvPr id="267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214</xdr:row>
      <xdr:rowOff>0</xdr:rowOff>
    </xdr:from>
    <xdr:ext cx="76200" cy="228600"/>
    <xdr:sp macro="" textlink="">
      <xdr:nvSpPr>
        <xdr:cNvPr id="268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214</xdr:row>
      <xdr:rowOff>0</xdr:rowOff>
    </xdr:from>
    <xdr:ext cx="76200" cy="228600"/>
    <xdr:sp macro="" textlink="">
      <xdr:nvSpPr>
        <xdr:cNvPr id="269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214</xdr:row>
      <xdr:rowOff>0</xdr:rowOff>
    </xdr:from>
    <xdr:ext cx="76200" cy="228600"/>
    <xdr:sp macro="" textlink="">
      <xdr:nvSpPr>
        <xdr:cNvPr id="270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214</xdr:row>
      <xdr:rowOff>0</xdr:rowOff>
    </xdr:from>
    <xdr:ext cx="76200" cy="228600"/>
    <xdr:sp macro="" textlink="">
      <xdr:nvSpPr>
        <xdr:cNvPr id="271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225</xdr:row>
      <xdr:rowOff>0</xdr:rowOff>
    </xdr:from>
    <xdr:ext cx="76200" cy="228600"/>
    <xdr:sp macro="" textlink="">
      <xdr:nvSpPr>
        <xdr:cNvPr id="272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225</xdr:row>
      <xdr:rowOff>0</xdr:rowOff>
    </xdr:from>
    <xdr:ext cx="76200" cy="228600"/>
    <xdr:sp macro="" textlink="">
      <xdr:nvSpPr>
        <xdr:cNvPr id="273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225</xdr:row>
      <xdr:rowOff>0</xdr:rowOff>
    </xdr:from>
    <xdr:ext cx="76200" cy="228600"/>
    <xdr:sp macro="" textlink="">
      <xdr:nvSpPr>
        <xdr:cNvPr id="274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225</xdr:row>
      <xdr:rowOff>0</xdr:rowOff>
    </xdr:from>
    <xdr:ext cx="76200" cy="228600"/>
    <xdr:sp macro="" textlink="">
      <xdr:nvSpPr>
        <xdr:cNvPr id="275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227</xdr:row>
      <xdr:rowOff>0</xdr:rowOff>
    </xdr:from>
    <xdr:ext cx="76200" cy="228600"/>
    <xdr:sp macro="" textlink="">
      <xdr:nvSpPr>
        <xdr:cNvPr id="276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227</xdr:row>
      <xdr:rowOff>0</xdr:rowOff>
    </xdr:from>
    <xdr:ext cx="76200" cy="228600"/>
    <xdr:sp macro="" textlink="">
      <xdr:nvSpPr>
        <xdr:cNvPr id="277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227</xdr:row>
      <xdr:rowOff>0</xdr:rowOff>
    </xdr:from>
    <xdr:ext cx="76200" cy="228600"/>
    <xdr:sp macro="" textlink="">
      <xdr:nvSpPr>
        <xdr:cNvPr id="278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238</xdr:row>
      <xdr:rowOff>0</xdr:rowOff>
    </xdr:from>
    <xdr:ext cx="76200" cy="228600"/>
    <xdr:sp macro="" textlink="">
      <xdr:nvSpPr>
        <xdr:cNvPr id="279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238</xdr:row>
      <xdr:rowOff>0</xdr:rowOff>
    </xdr:from>
    <xdr:ext cx="76200" cy="228600"/>
    <xdr:sp macro="" textlink="">
      <xdr:nvSpPr>
        <xdr:cNvPr id="280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238</xdr:row>
      <xdr:rowOff>0</xdr:rowOff>
    </xdr:from>
    <xdr:ext cx="76200" cy="228600"/>
    <xdr:sp macro="" textlink="">
      <xdr:nvSpPr>
        <xdr:cNvPr id="281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238</xdr:row>
      <xdr:rowOff>0</xdr:rowOff>
    </xdr:from>
    <xdr:ext cx="76200" cy="228600"/>
    <xdr:sp macro="" textlink="">
      <xdr:nvSpPr>
        <xdr:cNvPr id="282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238</xdr:row>
      <xdr:rowOff>0</xdr:rowOff>
    </xdr:from>
    <xdr:ext cx="76200" cy="228600"/>
    <xdr:sp macro="" textlink="">
      <xdr:nvSpPr>
        <xdr:cNvPr id="283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238</xdr:row>
      <xdr:rowOff>0</xdr:rowOff>
    </xdr:from>
    <xdr:ext cx="76200" cy="228600"/>
    <xdr:sp macro="" textlink="">
      <xdr:nvSpPr>
        <xdr:cNvPr id="284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238</xdr:row>
      <xdr:rowOff>0</xdr:rowOff>
    </xdr:from>
    <xdr:ext cx="76200" cy="228600"/>
    <xdr:sp macro="" textlink="">
      <xdr:nvSpPr>
        <xdr:cNvPr id="285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238</xdr:row>
      <xdr:rowOff>0</xdr:rowOff>
    </xdr:from>
    <xdr:ext cx="76200" cy="228600"/>
    <xdr:sp macro="" textlink="">
      <xdr:nvSpPr>
        <xdr:cNvPr id="286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249</xdr:row>
      <xdr:rowOff>0</xdr:rowOff>
    </xdr:from>
    <xdr:ext cx="76200" cy="228600"/>
    <xdr:sp macro="" textlink="">
      <xdr:nvSpPr>
        <xdr:cNvPr id="287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249</xdr:row>
      <xdr:rowOff>0</xdr:rowOff>
    </xdr:from>
    <xdr:ext cx="76200" cy="228600"/>
    <xdr:sp macro="" textlink="">
      <xdr:nvSpPr>
        <xdr:cNvPr id="288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249</xdr:row>
      <xdr:rowOff>0</xdr:rowOff>
    </xdr:from>
    <xdr:ext cx="76200" cy="228600"/>
    <xdr:sp macro="" textlink="">
      <xdr:nvSpPr>
        <xdr:cNvPr id="289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249</xdr:row>
      <xdr:rowOff>0</xdr:rowOff>
    </xdr:from>
    <xdr:ext cx="76200" cy="228600"/>
    <xdr:sp macro="" textlink="">
      <xdr:nvSpPr>
        <xdr:cNvPr id="290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251</xdr:row>
      <xdr:rowOff>0</xdr:rowOff>
    </xdr:from>
    <xdr:ext cx="76200" cy="228600"/>
    <xdr:sp macro="" textlink="">
      <xdr:nvSpPr>
        <xdr:cNvPr id="291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251</xdr:row>
      <xdr:rowOff>0</xdr:rowOff>
    </xdr:from>
    <xdr:ext cx="76200" cy="228600"/>
    <xdr:sp macro="" textlink="">
      <xdr:nvSpPr>
        <xdr:cNvPr id="292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251</xdr:row>
      <xdr:rowOff>0</xdr:rowOff>
    </xdr:from>
    <xdr:ext cx="76200" cy="228600"/>
    <xdr:sp macro="" textlink="">
      <xdr:nvSpPr>
        <xdr:cNvPr id="293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252</xdr:row>
      <xdr:rowOff>0</xdr:rowOff>
    </xdr:from>
    <xdr:ext cx="76200" cy="228600"/>
    <xdr:sp macro="" textlink="">
      <xdr:nvSpPr>
        <xdr:cNvPr id="294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252</xdr:row>
      <xdr:rowOff>0</xdr:rowOff>
    </xdr:from>
    <xdr:ext cx="76200" cy="228600"/>
    <xdr:sp macro="" textlink="">
      <xdr:nvSpPr>
        <xdr:cNvPr id="295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252</xdr:row>
      <xdr:rowOff>0</xdr:rowOff>
    </xdr:from>
    <xdr:ext cx="76200" cy="228600"/>
    <xdr:sp macro="" textlink="">
      <xdr:nvSpPr>
        <xdr:cNvPr id="296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252</xdr:row>
      <xdr:rowOff>0</xdr:rowOff>
    </xdr:from>
    <xdr:ext cx="76200" cy="228600"/>
    <xdr:sp macro="" textlink="">
      <xdr:nvSpPr>
        <xdr:cNvPr id="297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252</xdr:row>
      <xdr:rowOff>0</xdr:rowOff>
    </xdr:from>
    <xdr:ext cx="76200" cy="228600"/>
    <xdr:sp macro="" textlink="">
      <xdr:nvSpPr>
        <xdr:cNvPr id="298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252</xdr:row>
      <xdr:rowOff>0</xdr:rowOff>
    </xdr:from>
    <xdr:ext cx="76200" cy="228600"/>
    <xdr:sp macro="" textlink="">
      <xdr:nvSpPr>
        <xdr:cNvPr id="299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252</xdr:row>
      <xdr:rowOff>0</xdr:rowOff>
    </xdr:from>
    <xdr:ext cx="76200" cy="228600"/>
    <xdr:sp macro="" textlink="">
      <xdr:nvSpPr>
        <xdr:cNvPr id="300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252</xdr:row>
      <xdr:rowOff>0</xdr:rowOff>
    </xdr:from>
    <xdr:ext cx="76200" cy="228600"/>
    <xdr:sp macro="" textlink="">
      <xdr:nvSpPr>
        <xdr:cNvPr id="301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257</xdr:row>
      <xdr:rowOff>0</xdr:rowOff>
    </xdr:from>
    <xdr:ext cx="76200" cy="228600"/>
    <xdr:sp macro="" textlink="">
      <xdr:nvSpPr>
        <xdr:cNvPr id="302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257</xdr:row>
      <xdr:rowOff>0</xdr:rowOff>
    </xdr:from>
    <xdr:ext cx="76200" cy="228600"/>
    <xdr:sp macro="" textlink="">
      <xdr:nvSpPr>
        <xdr:cNvPr id="303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257</xdr:row>
      <xdr:rowOff>0</xdr:rowOff>
    </xdr:from>
    <xdr:ext cx="76200" cy="228600"/>
    <xdr:sp macro="" textlink="">
      <xdr:nvSpPr>
        <xdr:cNvPr id="304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257</xdr:row>
      <xdr:rowOff>0</xdr:rowOff>
    </xdr:from>
    <xdr:ext cx="76200" cy="228600"/>
    <xdr:sp macro="" textlink="">
      <xdr:nvSpPr>
        <xdr:cNvPr id="305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259</xdr:row>
      <xdr:rowOff>0</xdr:rowOff>
    </xdr:from>
    <xdr:ext cx="76200" cy="228600"/>
    <xdr:sp macro="" textlink="">
      <xdr:nvSpPr>
        <xdr:cNvPr id="306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259</xdr:row>
      <xdr:rowOff>0</xdr:rowOff>
    </xdr:from>
    <xdr:ext cx="76200" cy="228600"/>
    <xdr:sp macro="" textlink="">
      <xdr:nvSpPr>
        <xdr:cNvPr id="307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259</xdr:row>
      <xdr:rowOff>0</xdr:rowOff>
    </xdr:from>
    <xdr:ext cx="76200" cy="228600"/>
    <xdr:sp macro="" textlink="">
      <xdr:nvSpPr>
        <xdr:cNvPr id="308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260</xdr:row>
      <xdr:rowOff>0</xdr:rowOff>
    </xdr:from>
    <xdr:ext cx="76200" cy="228600"/>
    <xdr:sp macro="" textlink="">
      <xdr:nvSpPr>
        <xdr:cNvPr id="309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260</xdr:row>
      <xdr:rowOff>0</xdr:rowOff>
    </xdr:from>
    <xdr:ext cx="76200" cy="228600"/>
    <xdr:sp macro="" textlink="">
      <xdr:nvSpPr>
        <xdr:cNvPr id="310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260</xdr:row>
      <xdr:rowOff>0</xdr:rowOff>
    </xdr:from>
    <xdr:ext cx="76200" cy="228600"/>
    <xdr:sp macro="" textlink="">
      <xdr:nvSpPr>
        <xdr:cNvPr id="311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260</xdr:row>
      <xdr:rowOff>0</xdr:rowOff>
    </xdr:from>
    <xdr:ext cx="76200" cy="228600"/>
    <xdr:sp macro="" textlink="">
      <xdr:nvSpPr>
        <xdr:cNvPr id="312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260</xdr:row>
      <xdr:rowOff>0</xdr:rowOff>
    </xdr:from>
    <xdr:ext cx="76200" cy="228600"/>
    <xdr:sp macro="" textlink="">
      <xdr:nvSpPr>
        <xdr:cNvPr id="313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260</xdr:row>
      <xdr:rowOff>0</xdr:rowOff>
    </xdr:from>
    <xdr:ext cx="76200" cy="228600"/>
    <xdr:sp macro="" textlink="">
      <xdr:nvSpPr>
        <xdr:cNvPr id="314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260</xdr:row>
      <xdr:rowOff>0</xdr:rowOff>
    </xdr:from>
    <xdr:ext cx="76200" cy="228600"/>
    <xdr:sp macro="" textlink="">
      <xdr:nvSpPr>
        <xdr:cNvPr id="315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260</xdr:row>
      <xdr:rowOff>0</xdr:rowOff>
    </xdr:from>
    <xdr:ext cx="76200" cy="228600"/>
    <xdr:sp macro="" textlink="">
      <xdr:nvSpPr>
        <xdr:cNvPr id="316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257</xdr:row>
      <xdr:rowOff>0</xdr:rowOff>
    </xdr:from>
    <xdr:ext cx="76200" cy="228600"/>
    <xdr:sp macro="" textlink="">
      <xdr:nvSpPr>
        <xdr:cNvPr id="317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257</xdr:row>
      <xdr:rowOff>0</xdr:rowOff>
    </xdr:from>
    <xdr:ext cx="76200" cy="228600"/>
    <xdr:sp macro="" textlink="">
      <xdr:nvSpPr>
        <xdr:cNvPr id="318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257</xdr:row>
      <xdr:rowOff>0</xdr:rowOff>
    </xdr:from>
    <xdr:ext cx="76200" cy="228600"/>
    <xdr:sp macro="" textlink="">
      <xdr:nvSpPr>
        <xdr:cNvPr id="319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257</xdr:row>
      <xdr:rowOff>0</xdr:rowOff>
    </xdr:from>
    <xdr:ext cx="76200" cy="228600"/>
    <xdr:sp macro="" textlink="">
      <xdr:nvSpPr>
        <xdr:cNvPr id="320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259</xdr:row>
      <xdr:rowOff>0</xdr:rowOff>
    </xdr:from>
    <xdr:ext cx="76200" cy="228600"/>
    <xdr:sp macro="" textlink="">
      <xdr:nvSpPr>
        <xdr:cNvPr id="321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259</xdr:row>
      <xdr:rowOff>0</xdr:rowOff>
    </xdr:from>
    <xdr:ext cx="76200" cy="228600"/>
    <xdr:sp macro="" textlink="">
      <xdr:nvSpPr>
        <xdr:cNvPr id="322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259</xdr:row>
      <xdr:rowOff>0</xdr:rowOff>
    </xdr:from>
    <xdr:ext cx="76200" cy="228600"/>
    <xdr:sp macro="" textlink="">
      <xdr:nvSpPr>
        <xdr:cNvPr id="323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260</xdr:row>
      <xdr:rowOff>0</xdr:rowOff>
    </xdr:from>
    <xdr:ext cx="76200" cy="228600"/>
    <xdr:sp macro="" textlink="">
      <xdr:nvSpPr>
        <xdr:cNvPr id="324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260</xdr:row>
      <xdr:rowOff>0</xdr:rowOff>
    </xdr:from>
    <xdr:ext cx="76200" cy="228600"/>
    <xdr:sp macro="" textlink="">
      <xdr:nvSpPr>
        <xdr:cNvPr id="325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260</xdr:row>
      <xdr:rowOff>0</xdr:rowOff>
    </xdr:from>
    <xdr:ext cx="76200" cy="228600"/>
    <xdr:sp macro="" textlink="">
      <xdr:nvSpPr>
        <xdr:cNvPr id="326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260</xdr:row>
      <xdr:rowOff>0</xdr:rowOff>
    </xdr:from>
    <xdr:ext cx="76200" cy="228600"/>
    <xdr:sp macro="" textlink="">
      <xdr:nvSpPr>
        <xdr:cNvPr id="327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260</xdr:row>
      <xdr:rowOff>0</xdr:rowOff>
    </xdr:from>
    <xdr:ext cx="76200" cy="228600"/>
    <xdr:sp macro="" textlink="">
      <xdr:nvSpPr>
        <xdr:cNvPr id="328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260</xdr:row>
      <xdr:rowOff>0</xdr:rowOff>
    </xdr:from>
    <xdr:ext cx="76200" cy="228600"/>
    <xdr:sp macro="" textlink="">
      <xdr:nvSpPr>
        <xdr:cNvPr id="329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260</xdr:row>
      <xdr:rowOff>0</xdr:rowOff>
    </xdr:from>
    <xdr:ext cx="76200" cy="228600"/>
    <xdr:sp macro="" textlink="">
      <xdr:nvSpPr>
        <xdr:cNvPr id="330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260</xdr:row>
      <xdr:rowOff>0</xdr:rowOff>
    </xdr:from>
    <xdr:ext cx="76200" cy="228600"/>
    <xdr:sp macro="" textlink="">
      <xdr:nvSpPr>
        <xdr:cNvPr id="331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268</xdr:row>
      <xdr:rowOff>0</xdr:rowOff>
    </xdr:from>
    <xdr:ext cx="76200" cy="228600"/>
    <xdr:sp macro="" textlink="">
      <xdr:nvSpPr>
        <xdr:cNvPr id="332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268</xdr:row>
      <xdr:rowOff>0</xdr:rowOff>
    </xdr:from>
    <xdr:ext cx="76200" cy="228600"/>
    <xdr:sp macro="" textlink="">
      <xdr:nvSpPr>
        <xdr:cNvPr id="333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268</xdr:row>
      <xdr:rowOff>0</xdr:rowOff>
    </xdr:from>
    <xdr:ext cx="76200" cy="228600"/>
    <xdr:sp macro="" textlink="">
      <xdr:nvSpPr>
        <xdr:cNvPr id="334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268</xdr:row>
      <xdr:rowOff>0</xdr:rowOff>
    </xdr:from>
    <xdr:ext cx="76200" cy="228600"/>
    <xdr:sp macro="" textlink="">
      <xdr:nvSpPr>
        <xdr:cNvPr id="335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270</xdr:row>
      <xdr:rowOff>0</xdr:rowOff>
    </xdr:from>
    <xdr:ext cx="76200" cy="228600"/>
    <xdr:sp macro="" textlink="">
      <xdr:nvSpPr>
        <xdr:cNvPr id="336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270</xdr:row>
      <xdr:rowOff>0</xdr:rowOff>
    </xdr:from>
    <xdr:ext cx="76200" cy="228600"/>
    <xdr:sp macro="" textlink="">
      <xdr:nvSpPr>
        <xdr:cNvPr id="337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270</xdr:row>
      <xdr:rowOff>0</xdr:rowOff>
    </xdr:from>
    <xdr:ext cx="76200" cy="228600"/>
    <xdr:sp macro="" textlink="">
      <xdr:nvSpPr>
        <xdr:cNvPr id="338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271</xdr:row>
      <xdr:rowOff>0</xdr:rowOff>
    </xdr:from>
    <xdr:ext cx="76200" cy="228600"/>
    <xdr:sp macro="" textlink="">
      <xdr:nvSpPr>
        <xdr:cNvPr id="339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271</xdr:row>
      <xdr:rowOff>0</xdr:rowOff>
    </xdr:from>
    <xdr:ext cx="76200" cy="228600"/>
    <xdr:sp macro="" textlink="">
      <xdr:nvSpPr>
        <xdr:cNvPr id="340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271</xdr:row>
      <xdr:rowOff>0</xdr:rowOff>
    </xdr:from>
    <xdr:ext cx="76200" cy="228600"/>
    <xdr:sp macro="" textlink="">
      <xdr:nvSpPr>
        <xdr:cNvPr id="341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271</xdr:row>
      <xdr:rowOff>0</xdr:rowOff>
    </xdr:from>
    <xdr:ext cx="76200" cy="228600"/>
    <xdr:sp macro="" textlink="">
      <xdr:nvSpPr>
        <xdr:cNvPr id="342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271</xdr:row>
      <xdr:rowOff>0</xdr:rowOff>
    </xdr:from>
    <xdr:ext cx="76200" cy="228600"/>
    <xdr:sp macro="" textlink="">
      <xdr:nvSpPr>
        <xdr:cNvPr id="343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271</xdr:row>
      <xdr:rowOff>0</xdr:rowOff>
    </xdr:from>
    <xdr:ext cx="76200" cy="228600"/>
    <xdr:sp macro="" textlink="">
      <xdr:nvSpPr>
        <xdr:cNvPr id="344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271</xdr:row>
      <xdr:rowOff>0</xdr:rowOff>
    </xdr:from>
    <xdr:ext cx="76200" cy="228600"/>
    <xdr:sp macro="" textlink="">
      <xdr:nvSpPr>
        <xdr:cNvPr id="345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271</xdr:row>
      <xdr:rowOff>0</xdr:rowOff>
    </xdr:from>
    <xdr:ext cx="76200" cy="228600"/>
    <xdr:sp macro="" textlink="">
      <xdr:nvSpPr>
        <xdr:cNvPr id="346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283</xdr:row>
      <xdr:rowOff>0</xdr:rowOff>
    </xdr:from>
    <xdr:ext cx="76200" cy="228600"/>
    <xdr:sp macro="" textlink="">
      <xdr:nvSpPr>
        <xdr:cNvPr id="347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283</xdr:row>
      <xdr:rowOff>0</xdr:rowOff>
    </xdr:from>
    <xdr:ext cx="76200" cy="228600"/>
    <xdr:sp macro="" textlink="">
      <xdr:nvSpPr>
        <xdr:cNvPr id="348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283</xdr:row>
      <xdr:rowOff>0</xdr:rowOff>
    </xdr:from>
    <xdr:ext cx="76200" cy="228600"/>
    <xdr:sp macro="" textlink="">
      <xdr:nvSpPr>
        <xdr:cNvPr id="349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283</xdr:row>
      <xdr:rowOff>0</xdr:rowOff>
    </xdr:from>
    <xdr:ext cx="76200" cy="228600"/>
    <xdr:sp macro="" textlink="">
      <xdr:nvSpPr>
        <xdr:cNvPr id="350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285</xdr:row>
      <xdr:rowOff>0</xdr:rowOff>
    </xdr:from>
    <xdr:ext cx="76200" cy="228600"/>
    <xdr:sp macro="" textlink="">
      <xdr:nvSpPr>
        <xdr:cNvPr id="351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285</xdr:row>
      <xdr:rowOff>0</xdr:rowOff>
    </xdr:from>
    <xdr:ext cx="76200" cy="228600"/>
    <xdr:sp macro="" textlink="">
      <xdr:nvSpPr>
        <xdr:cNvPr id="352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285</xdr:row>
      <xdr:rowOff>0</xdr:rowOff>
    </xdr:from>
    <xdr:ext cx="76200" cy="228600"/>
    <xdr:sp macro="" textlink="">
      <xdr:nvSpPr>
        <xdr:cNvPr id="353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286</xdr:row>
      <xdr:rowOff>0</xdr:rowOff>
    </xdr:from>
    <xdr:ext cx="76200" cy="228600"/>
    <xdr:sp macro="" textlink="">
      <xdr:nvSpPr>
        <xdr:cNvPr id="354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286</xdr:row>
      <xdr:rowOff>0</xdr:rowOff>
    </xdr:from>
    <xdr:ext cx="76200" cy="228600"/>
    <xdr:sp macro="" textlink="">
      <xdr:nvSpPr>
        <xdr:cNvPr id="355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286</xdr:row>
      <xdr:rowOff>0</xdr:rowOff>
    </xdr:from>
    <xdr:ext cx="76200" cy="228600"/>
    <xdr:sp macro="" textlink="">
      <xdr:nvSpPr>
        <xdr:cNvPr id="356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286</xdr:row>
      <xdr:rowOff>0</xdr:rowOff>
    </xdr:from>
    <xdr:ext cx="76200" cy="228600"/>
    <xdr:sp macro="" textlink="">
      <xdr:nvSpPr>
        <xdr:cNvPr id="357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286</xdr:row>
      <xdr:rowOff>0</xdr:rowOff>
    </xdr:from>
    <xdr:ext cx="76200" cy="228600"/>
    <xdr:sp macro="" textlink="">
      <xdr:nvSpPr>
        <xdr:cNvPr id="358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286</xdr:row>
      <xdr:rowOff>0</xdr:rowOff>
    </xdr:from>
    <xdr:ext cx="76200" cy="228600"/>
    <xdr:sp macro="" textlink="">
      <xdr:nvSpPr>
        <xdr:cNvPr id="359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286</xdr:row>
      <xdr:rowOff>0</xdr:rowOff>
    </xdr:from>
    <xdr:ext cx="76200" cy="228600"/>
    <xdr:sp macro="" textlink="">
      <xdr:nvSpPr>
        <xdr:cNvPr id="360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286</xdr:row>
      <xdr:rowOff>0</xdr:rowOff>
    </xdr:from>
    <xdr:ext cx="76200" cy="228600"/>
    <xdr:sp macro="" textlink="">
      <xdr:nvSpPr>
        <xdr:cNvPr id="361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292</xdr:row>
      <xdr:rowOff>0</xdr:rowOff>
    </xdr:from>
    <xdr:ext cx="76200" cy="228600"/>
    <xdr:sp macro="" textlink="">
      <xdr:nvSpPr>
        <xdr:cNvPr id="362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292</xdr:row>
      <xdr:rowOff>0</xdr:rowOff>
    </xdr:from>
    <xdr:ext cx="76200" cy="228600"/>
    <xdr:sp macro="" textlink="">
      <xdr:nvSpPr>
        <xdr:cNvPr id="363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292</xdr:row>
      <xdr:rowOff>0</xdr:rowOff>
    </xdr:from>
    <xdr:ext cx="76200" cy="228600"/>
    <xdr:sp macro="" textlink="">
      <xdr:nvSpPr>
        <xdr:cNvPr id="364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292</xdr:row>
      <xdr:rowOff>0</xdr:rowOff>
    </xdr:from>
    <xdr:ext cx="76200" cy="228600"/>
    <xdr:sp macro="" textlink="">
      <xdr:nvSpPr>
        <xdr:cNvPr id="365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294</xdr:row>
      <xdr:rowOff>0</xdr:rowOff>
    </xdr:from>
    <xdr:ext cx="76200" cy="228600"/>
    <xdr:sp macro="" textlink="">
      <xdr:nvSpPr>
        <xdr:cNvPr id="366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294</xdr:row>
      <xdr:rowOff>0</xdr:rowOff>
    </xdr:from>
    <xdr:ext cx="76200" cy="228600"/>
    <xdr:sp macro="" textlink="">
      <xdr:nvSpPr>
        <xdr:cNvPr id="367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294</xdr:row>
      <xdr:rowOff>0</xdr:rowOff>
    </xdr:from>
    <xdr:ext cx="76200" cy="228600"/>
    <xdr:sp macro="" textlink="">
      <xdr:nvSpPr>
        <xdr:cNvPr id="368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295</xdr:row>
      <xdr:rowOff>0</xdr:rowOff>
    </xdr:from>
    <xdr:ext cx="76200" cy="228600"/>
    <xdr:sp macro="" textlink="">
      <xdr:nvSpPr>
        <xdr:cNvPr id="369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295</xdr:row>
      <xdr:rowOff>0</xdr:rowOff>
    </xdr:from>
    <xdr:ext cx="76200" cy="228600"/>
    <xdr:sp macro="" textlink="">
      <xdr:nvSpPr>
        <xdr:cNvPr id="370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295</xdr:row>
      <xdr:rowOff>0</xdr:rowOff>
    </xdr:from>
    <xdr:ext cx="76200" cy="228600"/>
    <xdr:sp macro="" textlink="">
      <xdr:nvSpPr>
        <xdr:cNvPr id="371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295</xdr:row>
      <xdr:rowOff>0</xdr:rowOff>
    </xdr:from>
    <xdr:ext cx="76200" cy="228600"/>
    <xdr:sp macro="" textlink="">
      <xdr:nvSpPr>
        <xdr:cNvPr id="372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295</xdr:row>
      <xdr:rowOff>0</xdr:rowOff>
    </xdr:from>
    <xdr:ext cx="76200" cy="228600"/>
    <xdr:sp macro="" textlink="">
      <xdr:nvSpPr>
        <xdr:cNvPr id="373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295</xdr:row>
      <xdr:rowOff>0</xdr:rowOff>
    </xdr:from>
    <xdr:ext cx="76200" cy="228600"/>
    <xdr:sp macro="" textlink="">
      <xdr:nvSpPr>
        <xdr:cNvPr id="374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295</xdr:row>
      <xdr:rowOff>0</xdr:rowOff>
    </xdr:from>
    <xdr:ext cx="76200" cy="228600"/>
    <xdr:sp macro="" textlink="">
      <xdr:nvSpPr>
        <xdr:cNvPr id="375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295</xdr:row>
      <xdr:rowOff>0</xdr:rowOff>
    </xdr:from>
    <xdr:ext cx="76200" cy="228600"/>
    <xdr:sp macro="" textlink="">
      <xdr:nvSpPr>
        <xdr:cNvPr id="376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268</xdr:row>
      <xdr:rowOff>0</xdr:rowOff>
    </xdr:from>
    <xdr:ext cx="76200" cy="228600"/>
    <xdr:sp macro="" textlink="">
      <xdr:nvSpPr>
        <xdr:cNvPr id="377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268</xdr:row>
      <xdr:rowOff>0</xdr:rowOff>
    </xdr:from>
    <xdr:ext cx="76200" cy="228600"/>
    <xdr:sp macro="" textlink="">
      <xdr:nvSpPr>
        <xdr:cNvPr id="378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268</xdr:row>
      <xdr:rowOff>0</xdr:rowOff>
    </xdr:from>
    <xdr:ext cx="76200" cy="228600"/>
    <xdr:sp macro="" textlink="">
      <xdr:nvSpPr>
        <xdr:cNvPr id="379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268</xdr:row>
      <xdr:rowOff>0</xdr:rowOff>
    </xdr:from>
    <xdr:ext cx="76200" cy="228600"/>
    <xdr:sp macro="" textlink="">
      <xdr:nvSpPr>
        <xdr:cNvPr id="380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270</xdr:row>
      <xdr:rowOff>0</xdr:rowOff>
    </xdr:from>
    <xdr:ext cx="76200" cy="228600"/>
    <xdr:sp macro="" textlink="">
      <xdr:nvSpPr>
        <xdr:cNvPr id="381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270</xdr:row>
      <xdr:rowOff>0</xdr:rowOff>
    </xdr:from>
    <xdr:ext cx="76200" cy="228600"/>
    <xdr:sp macro="" textlink="">
      <xdr:nvSpPr>
        <xdr:cNvPr id="382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270</xdr:row>
      <xdr:rowOff>0</xdr:rowOff>
    </xdr:from>
    <xdr:ext cx="76200" cy="228600"/>
    <xdr:sp macro="" textlink="">
      <xdr:nvSpPr>
        <xdr:cNvPr id="383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271</xdr:row>
      <xdr:rowOff>0</xdr:rowOff>
    </xdr:from>
    <xdr:ext cx="76200" cy="228600"/>
    <xdr:sp macro="" textlink="">
      <xdr:nvSpPr>
        <xdr:cNvPr id="384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271</xdr:row>
      <xdr:rowOff>0</xdr:rowOff>
    </xdr:from>
    <xdr:ext cx="76200" cy="228600"/>
    <xdr:sp macro="" textlink="">
      <xdr:nvSpPr>
        <xdr:cNvPr id="385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271</xdr:row>
      <xdr:rowOff>0</xdr:rowOff>
    </xdr:from>
    <xdr:ext cx="76200" cy="228600"/>
    <xdr:sp macro="" textlink="">
      <xdr:nvSpPr>
        <xdr:cNvPr id="386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271</xdr:row>
      <xdr:rowOff>0</xdr:rowOff>
    </xdr:from>
    <xdr:ext cx="76200" cy="228600"/>
    <xdr:sp macro="" textlink="">
      <xdr:nvSpPr>
        <xdr:cNvPr id="387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271</xdr:row>
      <xdr:rowOff>0</xdr:rowOff>
    </xdr:from>
    <xdr:ext cx="76200" cy="228600"/>
    <xdr:sp macro="" textlink="">
      <xdr:nvSpPr>
        <xdr:cNvPr id="388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271</xdr:row>
      <xdr:rowOff>0</xdr:rowOff>
    </xdr:from>
    <xdr:ext cx="76200" cy="228600"/>
    <xdr:sp macro="" textlink="">
      <xdr:nvSpPr>
        <xdr:cNvPr id="389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271</xdr:row>
      <xdr:rowOff>0</xdr:rowOff>
    </xdr:from>
    <xdr:ext cx="76200" cy="228600"/>
    <xdr:sp macro="" textlink="">
      <xdr:nvSpPr>
        <xdr:cNvPr id="390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271</xdr:row>
      <xdr:rowOff>0</xdr:rowOff>
    </xdr:from>
    <xdr:ext cx="76200" cy="228600"/>
    <xdr:sp macro="" textlink="">
      <xdr:nvSpPr>
        <xdr:cNvPr id="391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277</xdr:row>
      <xdr:rowOff>0</xdr:rowOff>
    </xdr:from>
    <xdr:ext cx="76200" cy="228600"/>
    <xdr:sp macro="" textlink="">
      <xdr:nvSpPr>
        <xdr:cNvPr id="392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277</xdr:row>
      <xdr:rowOff>0</xdr:rowOff>
    </xdr:from>
    <xdr:ext cx="76200" cy="228600"/>
    <xdr:sp macro="" textlink="">
      <xdr:nvSpPr>
        <xdr:cNvPr id="393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277</xdr:row>
      <xdr:rowOff>0</xdr:rowOff>
    </xdr:from>
    <xdr:ext cx="76200" cy="228600"/>
    <xdr:sp macro="" textlink="">
      <xdr:nvSpPr>
        <xdr:cNvPr id="394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277</xdr:row>
      <xdr:rowOff>0</xdr:rowOff>
    </xdr:from>
    <xdr:ext cx="76200" cy="228600"/>
    <xdr:sp macro="" textlink="">
      <xdr:nvSpPr>
        <xdr:cNvPr id="395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279</xdr:row>
      <xdr:rowOff>0</xdr:rowOff>
    </xdr:from>
    <xdr:ext cx="76200" cy="228600"/>
    <xdr:sp macro="" textlink="">
      <xdr:nvSpPr>
        <xdr:cNvPr id="396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279</xdr:row>
      <xdr:rowOff>0</xdr:rowOff>
    </xdr:from>
    <xdr:ext cx="76200" cy="228600"/>
    <xdr:sp macro="" textlink="">
      <xdr:nvSpPr>
        <xdr:cNvPr id="397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279</xdr:row>
      <xdr:rowOff>0</xdr:rowOff>
    </xdr:from>
    <xdr:ext cx="76200" cy="228600"/>
    <xdr:sp macro="" textlink="">
      <xdr:nvSpPr>
        <xdr:cNvPr id="398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280</xdr:row>
      <xdr:rowOff>0</xdr:rowOff>
    </xdr:from>
    <xdr:ext cx="76200" cy="228600"/>
    <xdr:sp macro="" textlink="">
      <xdr:nvSpPr>
        <xdr:cNvPr id="399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280</xdr:row>
      <xdr:rowOff>0</xdr:rowOff>
    </xdr:from>
    <xdr:ext cx="76200" cy="228600"/>
    <xdr:sp macro="" textlink="">
      <xdr:nvSpPr>
        <xdr:cNvPr id="400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280</xdr:row>
      <xdr:rowOff>0</xdr:rowOff>
    </xdr:from>
    <xdr:ext cx="76200" cy="228600"/>
    <xdr:sp macro="" textlink="">
      <xdr:nvSpPr>
        <xdr:cNvPr id="401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280</xdr:row>
      <xdr:rowOff>0</xdr:rowOff>
    </xdr:from>
    <xdr:ext cx="76200" cy="228600"/>
    <xdr:sp macro="" textlink="">
      <xdr:nvSpPr>
        <xdr:cNvPr id="402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280</xdr:row>
      <xdr:rowOff>0</xdr:rowOff>
    </xdr:from>
    <xdr:ext cx="76200" cy="228600"/>
    <xdr:sp macro="" textlink="">
      <xdr:nvSpPr>
        <xdr:cNvPr id="403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280</xdr:row>
      <xdr:rowOff>0</xdr:rowOff>
    </xdr:from>
    <xdr:ext cx="76200" cy="228600"/>
    <xdr:sp macro="" textlink="">
      <xdr:nvSpPr>
        <xdr:cNvPr id="404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280</xdr:row>
      <xdr:rowOff>0</xdr:rowOff>
    </xdr:from>
    <xdr:ext cx="76200" cy="228600"/>
    <xdr:sp macro="" textlink="">
      <xdr:nvSpPr>
        <xdr:cNvPr id="405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280</xdr:row>
      <xdr:rowOff>0</xdr:rowOff>
    </xdr:from>
    <xdr:ext cx="76200" cy="228600"/>
    <xdr:sp macro="" textlink="">
      <xdr:nvSpPr>
        <xdr:cNvPr id="406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292</xdr:row>
      <xdr:rowOff>0</xdr:rowOff>
    </xdr:from>
    <xdr:ext cx="76200" cy="228600"/>
    <xdr:sp macro="" textlink="">
      <xdr:nvSpPr>
        <xdr:cNvPr id="407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292</xdr:row>
      <xdr:rowOff>0</xdr:rowOff>
    </xdr:from>
    <xdr:ext cx="76200" cy="228600"/>
    <xdr:sp macro="" textlink="">
      <xdr:nvSpPr>
        <xdr:cNvPr id="408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292</xdr:row>
      <xdr:rowOff>0</xdr:rowOff>
    </xdr:from>
    <xdr:ext cx="76200" cy="228600"/>
    <xdr:sp macro="" textlink="">
      <xdr:nvSpPr>
        <xdr:cNvPr id="409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292</xdr:row>
      <xdr:rowOff>0</xdr:rowOff>
    </xdr:from>
    <xdr:ext cx="76200" cy="228600"/>
    <xdr:sp macro="" textlink="">
      <xdr:nvSpPr>
        <xdr:cNvPr id="410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294</xdr:row>
      <xdr:rowOff>0</xdr:rowOff>
    </xdr:from>
    <xdr:ext cx="76200" cy="228600"/>
    <xdr:sp macro="" textlink="">
      <xdr:nvSpPr>
        <xdr:cNvPr id="411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294</xdr:row>
      <xdr:rowOff>0</xdr:rowOff>
    </xdr:from>
    <xdr:ext cx="76200" cy="228600"/>
    <xdr:sp macro="" textlink="">
      <xdr:nvSpPr>
        <xdr:cNvPr id="412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294</xdr:row>
      <xdr:rowOff>0</xdr:rowOff>
    </xdr:from>
    <xdr:ext cx="76200" cy="228600"/>
    <xdr:sp macro="" textlink="">
      <xdr:nvSpPr>
        <xdr:cNvPr id="413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295</xdr:row>
      <xdr:rowOff>0</xdr:rowOff>
    </xdr:from>
    <xdr:ext cx="76200" cy="228600"/>
    <xdr:sp macro="" textlink="">
      <xdr:nvSpPr>
        <xdr:cNvPr id="414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295</xdr:row>
      <xdr:rowOff>0</xdr:rowOff>
    </xdr:from>
    <xdr:ext cx="76200" cy="228600"/>
    <xdr:sp macro="" textlink="">
      <xdr:nvSpPr>
        <xdr:cNvPr id="415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295</xdr:row>
      <xdr:rowOff>0</xdr:rowOff>
    </xdr:from>
    <xdr:ext cx="76200" cy="228600"/>
    <xdr:sp macro="" textlink="">
      <xdr:nvSpPr>
        <xdr:cNvPr id="416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295</xdr:row>
      <xdr:rowOff>0</xdr:rowOff>
    </xdr:from>
    <xdr:ext cx="76200" cy="228600"/>
    <xdr:sp macro="" textlink="">
      <xdr:nvSpPr>
        <xdr:cNvPr id="417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295</xdr:row>
      <xdr:rowOff>0</xdr:rowOff>
    </xdr:from>
    <xdr:ext cx="76200" cy="228600"/>
    <xdr:sp macro="" textlink="">
      <xdr:nvSpPr>
        <xdr:cNvPr id="418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295</xdr:row>
      <xdr:rowOff>0</xdr:rowOff>
    </xdr:from>
    <xdr:ext cx="76200" cy="228600"/>
    <xdr:sp macro="" textlink="">
      <xdr:nvSpPr>
        <xdr:cNvPr id="419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295</xdr:row>
      <xdr:rowOff>0</xdr:rowOff>
    </xdr:from>
    <xdr:ext cx="76200" cy="228600"/>
    <xdr:sp macro="" textlink="">
      <xdr:nvSpPr>
        <xdr:cNvPr id="420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295</xdr:row>
      <xdr:rowOff>0</xdr:rowOff>
    </xdr:from>
    <xdr:ext cx="76200" cy="228600"/>
    <xdr:sp macro="" textlink="">
      <xdr:nvSpPr>
        <xdr:cNvPr id="421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300</xdr:row>
      <xdr:rowOff>0</xdr:rowOff>
    </xdr:from>
    <xdr:ext cx="76200" cy="228600"/>
    <xdr:sp macro="" textlink="">
      <xdr:nvSpPr>
        <xdr:cNvPr id="422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300</xdr:row>
      <xdr:rowOff>0</xdr:rowOff>
    </xdr:from>
    <xdr:ext cx="76200" cy="228600"/>
    <xdr:sp macro="" textlink="">
      <xdr:nvSpPr>
        <xdr:cNvPr id="423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300</xdr:row>
      <xdr:rowOff>0</xdr:rowOff>
    </xdr:from>
    <xdr:ext cx="76200" cy="228600"/>
    <xdr:sp macro="" textlink="">
      <xdr:nvSpPr>
        <xdr:cNvPr id="424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300</xdr:row>
      <xdr:rowOff>0</xdr:rowOff>
    </xdr:from>
    <xdr:ext cx="76200" cy="228600"/>
    <xdr:sp macro="" textlink="">
      <xdr:nvSpPr>
        <xdr:cNvPr id="425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302</xdr:row>
      <xdr:rowOff>0</xdr:rowOff>
    </xdr:from>
    <xdr:ext cx="76200" cy="228600"/>
    <xdr:sp macro="" textlink="">
      <xdr:nvSpPr>
        <xdr:cNvPr id="426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302</xdr:row>
      <xdr:rowOff>0</xdr:rowOff>
    </xdr:from>
    <xdr:ext cx="76200" cy="228600"/>
    <xdr:sp macro="" textlink="">
      <xdr:nvSpPr>
        <xdr:cNvPr id="427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302</xdr:row>
      <xdr:rowOff>0</xdr:rowOff>
    </xdr:from>
    <xdr:ext cx="76200" cy="228600"/>
    <xdr:sp macro="" textlink="">
      <xdr:nvSpPr>
        <xdr:cNvPr id="428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303</xdr:row>
      <xdr:rowOff>0</xdr:rowOff>
    </xdr:from>
    <xdr:ext cx="76200" cy="228600"/>
    <xdr:sp macro="" textlink="">
      <xdr:nvSpPr>
        <xdr:cNvPr id="429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303</xdr:row>
      <xdr:rowOff>0</xdr:rowOff>
    </xdr:from>
    <xdr:ext cx="76200" cy="228600"/>
    <xdr:sp macro="" textlink="">
      <xdr:nvSpPr>
        <xdr:cNvPr id="430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303</xdr:row>
      <xdr:rowOff>0</xdr:rowOff>
    </xdr:from>
    <xdr:ext cx="76200" cy="228600"/>
    <xdr:sp macro="" textlink="">
      <xdr:nvSpPr>
        <xdr:cNvPr id="431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303</xdr:row>
      <xdr:rowOff>0</xdr:rowOff>
    </xdr:from>
    <xdr:ext cx="76200" cy="228600"/>
    <xdr:sp macro="" textlink="">
      <xdr:nvSpPr>
        <xdr:cNvPr id="432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303</xdr:row>
      <xdr:rowOff>0</xdr:rowOff>
    </xdr:from>
    <xdr:ext cx="76200" cy="228600"/>
    <xdr:sp macro="" textlink="">
      <xdr:nvSpPr>
        <xdr:cNvPr id="433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303</xdr:row>
      <xdr:rowOff>0</xdr:rowOff>
    </xdr:from>
    <xdr:ext cx="76200" cy="228600"/>
    <xdr:sp macro="" textlink="">
      <xdr:nvSpPr>
        <xdr:cNvPr id="434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303</xdr:row>
      <xdr:rowOff>0</xdr:rowOff>
    </xdr:from>
    <xdr:ext cx="76200" cy="228600"/>
    <xdr:sp macro="" textlink="">
      <xdr:nvSpPr>
        <xdr:cNvPr id="435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303</xdr:row>
      <xdr:rowOff>0</xdr:rowOff>
    </xdr:from>
    <xdr:ext cx="76200" cy="228600"/>
    <xdr:sp macro="" textlink="">
      <xdr:nvSpPr>
        <xdr:cNvPr id="436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300</xdr:row>
      <xdr:rowOff>0</xdr:rowOff>
    </xdr:from>
    <xdr:ext cx="76200" cy="228600"/>
    <xdr:sp macro="" textlink="">
      <xdr:nvSpPr>
        <xdr:cNvPr id="437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300</xdr:row>
      <xdr:rowOff>0</xdr:rowOff>
    </xdr:from>
    <xdr:ext cx="76200" cy="228600"/>
    <xdr:sp macro="" textlink="">
      <xdr:nvSpPr>
        <xdr:cNvPr id="438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300</xdr:row>
      <xdr:rowOff>0</xdr:rowOff>
    </xdr:from>
    <xdr:ext cx="76200" cy="228600"/>
    <xdr:sp macro="" textlink="">
      <xdr:nvSpPr>
        <xdr:cNvPr id="439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300</xdr:row>
      <xdr:rowOff>0</xdr:rowOff>
    </xdr:from>
    <xdr:ext cx="76200" cy="228600"/>
    <xdr:sp macro="" textlink="">
      <xdr:nvSpPr>
        <xdr:cNvPr id="440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302</xdr:row>
      <xdr:rowOff>0</xdr:rowOff>
    </xdr:from>
    <xdr:ext cx="76200" cy="228600"/>
    <xdr:sp macro="" textlink="">
      <xdr:nvSpPr>
        <xdr:cNvPr id="441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302</xdr:row>
      <xdr:rowOff>0</xdr:rowOff>
    </xdr:from>
    <xdr:ext cx="76200" cy="228600"/>
    <xdr:sp macro="" textlink="">
      <xdr:nvSpPr>
        <xdr:cNvPr id="442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302</xdr:row>
      <xdr:rowOff>0</xdr:rowOff>
    </xdr:from>
    <xdr:ext cx="76200" cy="228600"/>
    <xdr:sp macro="" textlink="">
      <xdr:nvSpPr>
        <xdr:cNvPr id="443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303</xdr:row>
      <xdr:rowOff>0</xdr:rowOff>
    </xdr:from>
    <xdr:ext cx="76200" cy="228600"/>
    <xdr:sp macro="" textlink="">
      <xdr:nvSpPr>
        <xdr:cNvPr id="444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303</xdr:row>
      <xdr:rowOff>0</xdr:rowOff>
    </xdr:from>
    <xdr:ext cx="76200" cy="228600"/>
    <xdr:sp macro="" textlink="">
      <xdr:nvSpPr>
        <xdr:cNvPr id="445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303</xdr:row>
      <xdr:rowOff>0</xdr:rowOff>
    </xdr:from>
    <xdr:ext cx="76200" cy="228600"/>
    <xdr:sp macro="" textlink="">
      <xdr:nvSpPr>
        <xdr:cNvPr id="446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303</xdr:row>
      <xdr:rowOff>0</xdr:rowOff>
    </xdr:from>
    <xdr:ext cx="76200" cy="228600"/>
    <xdr:sp macro="" textlink="">
      <xdr:nvSpPr>
        <xdr:cNvPr id="447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303</xdr:row>
      <xdr:rowOff>0</xdr:rowOff>
    </xdr:from>
    <xdr:ext cx="76200" cy="228600"/>
    <xdr:sp macro="" textlink="">
      <xdr:nvSpPr>
        <xdr:cNvPr id="448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303</xdr:row>
      <xdr:rowOff>0</xdr:rowOff>
    </xdr:from>
    <xdr:ext cx="76200" cy="228600"/>
    <xdr:sp macro="" textlink="">
      <xdr:nvSpPr>
        <xdr:cNvPr id="449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303</xdr:row>
      <xdr:rowOff>0</xdr:rowOff>
    </xdr:from>
    <xdr:ext cx="76200" cy="228600"/>
    <xdr:sp macro="" textlink="">
      <xdr:nvSpPr>
        <xdr:cNvPr id="450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303</xdr:row>
      <xdr:rowOff>0</xdr:rowOff>
    </xdr:from>
    <xdr:ext cx="76200" cy="228600"/>
    <xdr:sp macro="" textlink="">
      <xdr:nvSpPr>
        <xdr:cNvPr id="451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308</xdr:row>
      <xdr:rowOff>0</xdr:rowOff>
    </xdr:from>
    <xdr:ext cx="76200" cy="228600"/>
    <xdr:sp macro="" textlink="">
      <xdr:nvSpPr>
        <xdr:cNvPr id="452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308</xdr:row>
      <xdr:rowOff>0</xdr:rowOff>
    </xdr:from>
    <xdr:ext cx="76200" cy="228600"/>
    <xdr:sp macro="" textlink="">
      <xdr:nvSpPr>
        <xdr:cNvPr id="453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308</xdr:row>
      <xdr:rowOff>0</xdr:rowOff>
    </xdr:from>
    <xdr:ext cx="76200" cy="228600"/>
    <xdr:sp macro="" textlink="">
      <xdr:nvSpPr>
        <xdr:cNvPr id="454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308</xdr:row>
      <xdr:rowOff>0</xdr:rowOff>
    </xdr:from>
    <xdr:ext cx="76200" cy="228600"/>
    <xdr:sp macro="" textlink="">
      <xdr:nvSpPr>
        <xdr:cNvPr id="455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310</xdr:row>
      <xdr:rowOff>0</xdr:rowOff>
    </xdr:from>
    <xdr:ext cx="76200" cy="228600"/>
    <xdr:sp macro="" textlink="">
      <xdr:nvSpPr>
        <xdr:cNvPr id="456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310</xdr:row>
      <xdr:rowOff>0</xdr:rowOff>
    </xdr:from>
    <xdr:ext cx="76200" cy="228600"/>
    <xdr:sp macro="" textlink="">
      <xdr:nvSpPr>
        <xdr:cNvPr id="457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310</xdr:row>
      <xdr:rowOff>0</xdr:rowOff>
    </xdr:from>
    <xdr:ext cx="76200" cy="228600"/>
    <xdr:sp macro="" textlink="">
      <xdr:nvSpPr>
        <xdr:cNvPr id="458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311</xdr:row>
      <xdr:rowOff>0</xdr:rowOff>
    </xdr:from>
    <xdr:ext cx="76200" cy="228600"/>
    <xdr:sp macro="" textlink="">
      <xdr:nvSpPr>
        <xdr:cNvPr id="459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311</xdr:row>
      <xdr:rowOff>0</xdr:rowOff>
    </xdr:from>
    <xdr:ext cx="76200" cy="228600"/>
    <xdr:sp macro="" textlink="">
      <xdr:nvSpPr>
        <xdr:cNvPr id="460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311</xdr:row>
      <xdr:rowOff>0</xdr:rowOff>
    </xdr:from>
    <xdr:ext cx="76200" cy="228600"/>
    <xdr:sp macro="" textlink="">
      <xdr:nvSpPr>
        <xdr:cNvPr id="461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311</xdr:row>
      <xdr:rowOff>0</xdr:rowOff>
    </xdr:from>
    <xdr:ext cx="76200" cy="228600"/>
    <xdr:sp macro="" textlink="">
      <xdr:nvSpPr>
        <xdr:cNvPr id="462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311</xdr:row>
      <xdr:rowOff>0</xdr:rowOff>
    </xdr:from>
    <xdr:ext cx="76200" cy="228600"/>
    <xdr:sp macro="" textlink="">
      <xdr:nvSpPr>
        <xdr:cNvPr id="463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311</xdr:row>
      <xdr:rowOff>0</xdr:rowOff>
    </xdr:from>
    <xdr:ext cx="76200" cy="228600"/>
    <xdr:sp macro="" textlink="">
      <xdr:nvSpPr>
        <xdr:cNvPr id="464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311</xdr:row>
      <xdr:rowOff>0</xdr:rowOff>
    </xdr:from>
    <xdr:ext cx="76200" cy="228600"/>
    <xdr:sp macro="" textlink="">
      <xdr:nvSpPr>
        <xdr:cNvPr id="465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311</xdr:row>
      <xdr:rowOff>0</xdr:rowOff>
    </xdr:from>
    <xdr:ext cx="76200" cy="228600"/>
    <xdr:sp macro="" textlink="">
      <xdr:nvSpPr>
        <xdr:cNvPr id="466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225</xdr:row>
      <xdr:rowOff>0</xdr:rowOff>
    </xdr:from>
    <xdr:ext cx="76200" cy="228600"/>
    <xdr:sp macro="" textlink="">
      <xdr:nvSpPr>
        <xdr:cNvPr id="467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225</xdr:row>
      <xdr:rowOff>0</xdr:rowOff>
    </xdr:from>
    <xdr:ext cx="76200" cy="228600"/>
    <xdr:sp macro="" textlink="">
      <xdr:nvSpPr>
        <xdr:cNvPr id="468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225</xdr:row>
      <xdr:rowOff>0</xdr:rowOff>
    </xdr:from>
    <xdr:ext cx="76200" cy="228600"/>
    <xdr:sp macro="" textlink="">
      <xdr:nvSpPr>
        <xdr:cNvPr id="469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225</xdr:row>
      <xdr:rowOff>0</xdr:rowOff>
    </xdr:from>
    <xdr:ext cx="76200" cy="228600"/>
    <xdr:sp macro="" textlink="">
      <xdr:nvSpPr>
        <xdr:cNvPr id="470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227</xdr:row>
      <xdr:rowOff>0</xdr:rowOff>
    </xdr:from>
    <xdr:ext cx="76200" cy="228600"/>
    <xdr:sp macro="" textlink="">
      <xdr:nvSpPr>
        <xdr:cNvPr id="471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227</xdr:row>
      <xdr:rowOff>0</xdr:rowOff>
    </xdr:from>
    <xdr:ext cx="76200" cy="228600"/>
    <xdr:sp macro="" textlink="">
      <xdr:nvSpPr>
        <xdr:cNvPr id="472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227</xdr:row>
      <xdr:rowOff>0</xdr:rowOff>
    </xdr:from>
    <xdr:ext cx="76200" cy="228600"/>
    <xdr:sp macro="" textlink="">
      <xdr:nvSpPr>
        <xdr:cNvPr id="473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238</xdr:row>
      <xdr:rowOff>0</xdr:rowOff>
    </xdr:from>
    <xdr:ext cx="76200" cy="228600"/>
    <xdr:sp macro="" textlink="">
      <xdr:nvSpPr>
        <xdr:cNvPr id="474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238</xdr:row>
      <xdr:rowOff>0</xdr:rowOff>
    </xdr:from>
    <xdr:ext cx="76200" cy="228600"/>
    <xdr:sp macro="" textlink="">
      <xdr:nvSpPr>
        <xdr:cNvPr id="475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238</xdr:row>
      <xdr:rowOff>0</xdr:rowOff>
    </xdr:from>
    <xdr:ext cx="76200" cy="228600"/>
    <xdr:sp macro="" textlink="">
      <xdr:nvSpPr>
        <xdr:cNvPr id="476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238</xdr:row>
      <xdr:rowOff>0</xdr:rowOff>
    </xdr:from>
    <xdr:ext cx="76200" cy="228600"/>
    <xdr:sp macro="" textlink="">
      <xdr:nvSpPr>
        <xdr:cNvPr id="477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238</xdr:row>
      <xdr:rowOff>0</xdr:rowOff>
    </xdr:from>
    <xdr:ext cx="76200" cy="228600"/>
    <xdr:sp macro="" textlink="">
      <xdr:nvSpPr>
        <xdr:cNvPr id="478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238</xdr:row>
      <xdr:rowOff>0</xdr:rowOff>
    </xdr:from>
    <xdr:ext cx="76200" cy="228600"/>
    <xdr:sp macro="" textlink="">
      <xdr:nvSpPr>
        <xdr:cNvPr id="479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885825</xdr:colOff>
      <xdr:row>238</xdr:row>
      <xdr:rowOff>19050</xdr:rowOff>
    </xdr:from>
    <xdr:ext cx="76200" cy="228600"/>
    <xdr:sp macro="" textlink="">
      <xdr:nvSpPr>
        <xdr:cNvPr id="480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323975" y="663130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1047750</xdr:colOff>
      <xdr:row>226</xdr:row>
      <xdr:rowOff>180975</xdr:rowOff>
    </xdr:from>
    <xdr:ext cx="76200" cy="228600"/>
    <xdr:sp macro="" textlink="">
      <xdr:nvSpPr>
        <xdr:cNvPr id="481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485900" y="655224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243</xdr:row>
      <xdr:rowOff>0</xdr:rowOff>
    </xdr:from>
    <xdr:ext cx="76200" cy="228600"/>
    <xdr:sp macro="" textlink="">
      <xdr:nvSpPr>
        <xdr:cNvPr id="482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243</xdr:row>
      <xdr:rowOff>0</xdr:rowOff>
    </xdr:from>
    <xdr:ext cx="76200" cy="228600"/>
    <xdr:sp macro="" textlink="">
      <xdr:nvSpPr>
        <xdr:cNvPr id="483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243</xdr:row>
      <xdr:rowOff>0</xdr:rowOff>
    </xdr:from>
    <xdr:ext cx="76200" cy="228600"/>
    <xdr:sp macro="" textlink="">
      <xdr:nvSpPr>
        <xdr:cNvPr id="484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243</xdr:row>
      <xdr:rowOff>0</xdr:rowOff>
    </xdr:from>
    <xdr:ext cx="76200" cy="228600"/>
    <xdr:sp macro="" textlink="">
      <xdr:nvSpPr>
        <xdr:cNvPr id="485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245</xdr:row>
      <xdr:rowOff>0</xdr:rowOff>
    </xdr:from>
    <xdr:ext cx="76200" cy="228600"/>
    <xdr:sp macro="" textlink="">
      <xdr:nvSpPr>
        <xdr:cNvPr id="486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245</xdr:row>
      <xdr:rowOff>0</xdr:rowOff>
    </xdr:from>
    <xdr:ext cx="76200" cy="228600"/>
    <xdr:sp macro="" textlink="">
      <xdr:nvSpPr>
        <xdr:cNvPr id="487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245</xdr:row>
      <xdr:rowOff>0</xdr:rowOff>
    </xdr:from>
    <xdr:ext cx="76200" cy="228600"/>
    <xdr:sp macro="" textlink="">
      <xdr:nvSpPr>
        <xdr:cNvPr id="488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246</xdr:row>
      <xdr:rowOff>0</xdr:rowOff>
    </xdr:from>
    <xdr:ext cx="76200" cy="228600"/>
    <xdr:sp macro="" textlink="">
      <xdr:nvSpPr>
        <xdr:cNvPr id="489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246</xdr:row>
      <xdr:rowOff>0</xdr:rowOff>
    </xdr:from>
    <xdr:ext cx="76200" cy="228600"/>
    <xdr:sp macro="" textlink="">
      <xdr:nvSpPr>
        <xdr:cNvPr id="490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246</xdr:row>
      <xdr:rowOff>0</xdr:rowOff>
    </xdr:from>
    <xdr:ext cx="76200" cy="228600"/>
    <xdr:sp macro="" textlink="">
      <xdr:nvSpPr>
        <xdr:cNvPr id="491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246</xdr:row>
      <xdr:rowOff>0</xdr:rowOff>
    </xdr:from>
    <xdr:ext cx="76200" cy="228600"/>
    <xdr:sp macro="" textlink="">
      <xdr:nvSpPr>
        <xdr:cNvPr id="492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246</xdr:row>
      <xdr:rowOff>0</xdr:rowOff>
    </xdr:from>
    <xdr:ext cx="76200" cy="228600"/>
    <xdr:sp macro="" textlink="">
      <xdr:nvSpPr>
        <xdr:cNvPr id="493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246</xdr:row>
      <xdr:rowOff>0</xdr:rowOff>
    </xdr:from>
    <xdr:ext cx="76200" cy="228600"/>
    <xdr:sp macro="" textlink="">
      <xdr:nvSpPr>
        <xdr:cNvPr id="494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246</xdr:row>
      <xdr:rowOff>0</xdr:rowOff>
    </xdr:from>
    <xdr:ext cx="76200" cy="228600"/>
    <xdr:sp macro="" textlink="">
      <xdr:nvSpPr>
        <xdr:cNvPr id="495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246</xdr:row>
      <xdr:rowOff>0</xdr:rowOff>
    </xdr:from>
    <xdr:ext cx="76200" cy="228600"/>
    <xdr:sp macro="" textlink="">
      <xdr:nvSpPr>
        <xdr:cNvPr id="496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257</xdr:row>
      <xdr:rowOff>0</xdr:rowOff>
    </xdr:from>
    <xdr:ext cx="76200" cy="228600"/>
    <xdr:sp macro="" textlink="">
      <xdr:nvSpPr>
        <xdr:cNvPr id="497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257</xdr:row>
      <xdr:rowOff>0</xdr:rowOff>
    </xdr:from>
    <xdr:ext cx="76200" cy="228600"/>
    <xdr:sp macro="" textlink="">
      <xdr:nvSpPr>
        <xdr:cNvPr id="498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257</xdr:row>
      <xdr:rowOff>0</xdr:rowOff>
    </xdr:from>
    <xdr:ext cx="76200" cy="228600"/>
    <xdr:sp macro="" textlink="">
      <xdr:nvSpPr>
        <xdr:cNvPr id="499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257</xdr:row>
      <xdr:rowOff>0</xdr:rowOff>
    </xdr:from>
    <xdr:ext cx="76200" cy="228600"/>
    <xdr:sp macro="" textlink="">
      <xdr:nvSpPr>
        <xdr:cNvPr id="500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259</xdr:row>
      <xdr:rowOff>0</xdr:rowOff>
    </xdr:from>
    <xdr:ext cx="76200" cy="228600"/>
    <xdr:sp macro="" textlink="">
      <xdr:nvSpPr>
        <xdr:cNvPr id="501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259</xdr:row>
      <xdr:rowOff>0</xdr:rowOff>
    </xdr:from>
    <xdr:ext cx="76200" cy="228600"/>
    <xdr:sp macro="" textlink="">
      <xdr:nvSpPr>
        <xdr:cNvPr id="502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259</xdr:row>
      <xdr:rowOff>0</xdr:rowOff>
    </xdr:from>
    <xdr:ext cx="76200" cy="228600"/>
    <xdr:sp macro="" textlink="">
      <xdr:nvSpPr>
        <xdr:cNvPr id="503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260</xdr:row>
      <xdr:rowOff>0</xdr:rowOff>
    </xdr:from>
    <xdr:ext cx="76200" cy="228600"/>
    <xdr:sp macro="" textlink="">
      <xdr:nvSpPr>
        <xdr:cNvPr id="504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260</xdr:row>
      <xdr:rowOff>0</xdr:rowOff>
    </xdr:from>
    <xdr:ext cx="76200" cy="228600"/>
    <xdr:sp macro="" textlink="">
      <xdr:nvSpPr>
        <xdr:cNvPr id="505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260</xdr:row>
      <xdr:rowOff>0</xdr:rowOff>
    </xdr:from>
    <xdr:ext cx="76200" cy="228600"/>
    <xdr:sp macro="" textlink="">
      <xdr:nvSpPr>
        <xdr:cNvPr id="506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260</xdr:row>
      <xdr:rowOff>0</xdr:rowOff>
    </xdr:from>
    <xdr:ext cx="76200" cy="228600"/>
    <xdr:sp macro="" textlink="">
      <xdr:nvSpPr>
        <xdr:cNvPr id="507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260</xdr:row>
      <xdr:rowOff>0</xdr:rowOff>
    </xdr:from>
    <xdr:ext cx="76200" cy="228600"/>
    <xdr:sp macro="" textlink="">
      <xdr:nvSpPr>
        <xdr:cNvPr id="508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260</xdr:row>
      <xdr:rowOff>0</xdr:rowOff>
    </xdr:from>
    <xdr:ext cx="76200" cy="228600"/>
    <xdr:sp macro="" textlink="">
      <xdr:nvSpPr>
        <xdr:cNvPr id="509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260</xdr:row>
      <xdr:rowOff>0</xdr:rowOff>
    </xdr:from>
    <xdr:ext cx="76200" cy="228600"/>
    <xdr:sp macro="" textlink="">
      <xdr:nvSpPr>
        <xdr:cNvPr id="510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260</xdr:row>
      <xdr:rowOff>0</xdr:rowOff>
    </xdr:from>
    <xdr:ext cx="76200" cy="228600"/>
    <xdr:sp macro="" textlink="">
      <xdr:nvSpPr>
        <xdr:cNvPr id="511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268</xdr:row>
      <xdr:rowOff>0</xdr:rowOff>
    </xdr:from>
    <xdr:ext cx="76200" cy="228600"/>
    <xdr:sp macro="" textlink="">
      <xdr:nvSpPr>
        <xdr:cNvPr id="512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268</xdr:row>
      <xdr:rowOff>0</xdr:rowOff>
    </xdr:from>
    <xdr:ext cx="76200" cy="228600"/>
    <xdr:sp macro="" textlink="">
      <xdr:nvSpPr>
        <xdr:cNvPr id="513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268</xdr:row>
      <xdr:rowOff>0</xdr:rowOff>
    </xdr:from>
    <xdr:ext cx="76200" cy="228600"/>
    <xdr:sp macro="" textlink="">
      <xdr:nvSpPr>
        <xdr:cNvPr id="514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268</xdr:row>
      <xdr:rowOff>0</xdr:rowOff>
    </xdr:from>
    <xdr:ext cx="76200" cy="228600"/>
    <xdr:sp macro="" textlink="">
      <xdr:nvSpPr>
        <xdr:cNvPr id="515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270</xdr:row>
      <xdr:rowOff>0</xdr:rowOff>
    </xdr:from>
    <xdr:ext cx="76200" cy="228600"/>
    <xdr:sp macro="" textlink="">
      <xdr:nvSpPr>
        <xdr:cNvPr id="516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270</xdr:row>
      <xdr:rowOff>0</xdr:rowOff>
    </xdr:from>
    <xdr:ext cx="76200" cy="228600"/>
    <xdr:sp macro="" textlink="">
      <xdr:nvSpPr>
        <xdr:cNvPr id="517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270</xdr:row>
      <xdr:rowOff>0</xdr:rowOff>
    </xdr:from>
    <xdr:ext cx="76200" cy="228600"/>
    <xdr:sp macro="" textlink="">
      <xdr:nvSpPr>
        <xdr:cNvPr id="518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271</xdr:row>
      <xdr:rowOff>0</xdr:rowOff>
    </xdr:from>
    <xdr:ext cx="76200" cy="228600"/>
    <xdr:sp macro="" textlink="">
      <xdr:nvSpPr>
        <xdr:cNvPr id="519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271</xdr:row>
      <xdr:rowOff>0</xdr:rowOff>
    </xdr:from>
    <xdr:ext cx="76200" cy="228600"/>
    <xdr:sp macro="" textlink="">
      <xdr:nvSpPr>
        <xdr:cNvPr id="520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271</xdr:row>
      <xdr:rowOff>0</xdr:rowOff>
    </xdr:from>
    <xdr:ext cx="76200" cy="228600"/>
    <xdr:sp macro="" textlink="">
      <xdr:nvSpPr>
        <xdr:cNvPr id="521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271</xdr:row>
      <xdr:rowOff>0</xdr:rowOff>
    </xdr:from>
    <xdr:ext cx="76200" cy="228600"/>
    <xdr:sp macro="" textlink="">
      <xdr:nvSpPr>
        <xdr:cNvPr id="522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271</xdr:row>
      <xdr:rowOff>0</xdr:rowOff>
    </xdr:from>
    <xdr:ext cx="76200" cy="228600"/>
    <xdr:sp macro="" textlink="">
      <xdr:nvSpPr>
        <xdr:cNvPr id="523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271</xdr:row>
      <xdr:rowOff>0</xdr:rowOff>
    </xdr:from>
    <xdr:ext cx="76200" cy="228600"/>
    <xdr:sp macro="" textlink="">
      <xdr:nvSpPr>
        <xdr:cNvPr id="524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271</xdr:row>
      <xdr:rowOff>0</xdr:rowOff>
    </xdr:from>
    <xdr:ext cx="76200" cy="228600"/>
    <xdr:sp macro="" textlink="">
      <xdr:nvSpPr>
        <xdr:cNvPr id="525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271</xdr:row>
      <xdr:rowOff>0</xdr:rowOff>
    </xdr:from>
    <xdr:ext cx="76200" cy="228600"/>
    <xdr:sp macro="" textlink="">
      <xdr:nvSpPr>
        <xdr:cNvPr id="526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268</xdr:row>
      <xdr:rowOff>0</xdr:rowOff>
    </xdr:from>
    <xdr:ext cx="76200" cy="228600"/>
    <xdr:sp macro="" textlink="">
      <xdr:nvSpPr>
        <xdr:cNvPr id="527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268</xdr:row>
      <xdr:rowOff>0</xdr:rowOff>
    </xdr:from>
    <xdr:ext cx="76200" cy="228600"/>
    <xdr:sp macro="" textlink="">
      <xdr:nvSpPr>
        <xdr:cNvPr id="528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268</xdr:row>
      <xdr:rowOff>0</xdr:rowOff>
    </xdr:from>
    <xdr:ext cx="76200" cy="228600"/>
    <xdr:sp macro="" textlink="">
      <xdr:nvSpPr>
        <xdr:cNvPr id="529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268</xdr:row>
      <xdr:rowOff>0</xdr:rowOff>
    </xdr:from>
    <xdr:ext cx="76200" cy="228600"/>
    <xdr:sp macro="" textlink="">
      <xdr:nvSpPr>
        <xdr:cNvPr id="530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270</xdr:row>
      <xdr:rowOff>0</xdr:rowOff>
    </xdr:from>
    <xdr:ext cx="76200" cy="228600"/>
    <xdr:sp macro="" textlink="">
      <xdr:nvSpPr>
        <xdr:cNvPr id="531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270</xdr:row>
      <xdr:rowOff>0</xdr:rowOff>
    </xdr:from>
    <xdr:ext cx="76200" cy="228600"/>
    <xdr:sp macro="" textlink="">
      <xdr:nvSpPr>
        <xdr:cNvPr id="532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270</xdr:row>
      <xdr:rowOff>0</xdr:rowOff>
    </xdr:from>
    <xdr:ext cx="76200" cy="228600"/>
    <xdr:sp macro="" textlink="">
      <xdr:nvSpPr>
        <xdr:cNvPr id="533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271</xdr:row>
      <xdr:rowOff>0</xdr:rowOff>
    </xdr:from>
    <xdr:ext cx="76200" cy="228600"/>
    <xdr:sp macro="" textlink="">
      <xdr:nvSpPr>
        <xdr:cNvPr id="534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271</xdr:row>
      <xdr:rowOff>0</xdr:rowOff>
    </xdr:from>
    <xdr:ext cx="76200" cy="228600"/>
    <xdr:sp macro="" textlink="">
      <xdr:nvSpPr>
        <xdr:cNvPr id="535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271</xdr:row>
      <xdr:rowOff>0</xdr:rowOff>
    </xdr:from>
    <xdr:ext cx="76200" cy="228600"/>
    <xdr:sp macro="" textlink="">
      <xdr:nvSpPr>
        <xdr:cNvPr id="536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271</xdr:row>
      <xdr:rowOff>0</xdr:rowOff>
    </xdr:from>
    <xdr:ext cx="76200" cy="228600"/>
    <xdr:sp macro="" textlink="">
      <xdr:nvSpPr>
        <xdr:cNvPr id="537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271</xdr:row>
      <xdr:rowOff>0</xdr:rowOff>
    </xdr:from>
    <xdr:ext cx="76200" cy="228600"/>
    <xdr:sp macro="" textlink="">
      <xdr:nvSpPr>
        <xdr:cNvPr id="538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271</xdr:row>
      <xdr:rowOff>0</xdr:rowOff>
    </xdr:from>
    <xdr:ext cx="76200" cy="228600"/>
    <xdr:sp macro="" textlink="">
      <xdr:nvSpPr>
        <xdr:cNvPr id="539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271</xdr:row>
      <xdr:rowOff>0</xdr:rowOff>
    </xdr:from>
    <xdr:ext cx="76200" cy="228600"/>
    <xdr:sp macro="" textlink="">
      <xdr:nvSpPr>
        <xdr:cNvPr id="540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271</xdr:row>
      <xdr:rowOff>0</xdr:rowOff>
    </xdr:from>
    <xdr:ext cx="76200" cy="228600"/>
    <xdr:sp macro="" textlink="">
      <xdr:nvSpPr>
        <xdr:cNvPr id="541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277</xdr:row>
      <xdr:rowOff>0</xdr:rowOff>
    </xdr:from>
    <xdr:ext cx="76200" cy="228600"/>
    <xdr:sp macro="" textlink="">
      <xdr:nvSpPr>
        <xdr:cNvPr id="542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277</xdr:row>
      <xdr:rowOff>0</xdr:rowOff>
    </xdr:from>
    <xdr:ext cx="76200" cy="228600"/>
    <xdr:sp macro="" textlink="">
      <xdr:nvSpPr>
        <xdr:cNvPr id="543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277</xdr:row>
      <xdr:rowOff>0</xdr:rowOff>
    </xdr:from>
    <xdr:ext cx="76200" cy="228600"/>
    <xdr:sp macro="" textlink="">
      <xdr:nvSpPr>
        <xdr:cNvPr id="544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277</xdr:row>
      <xdr:rowOff>0</xdr:rowOff>
    </xdr:from>
    <xdr:ext cx="76200" cy="228600"/>
    <xdr:sp macro="" textlink="">
      <xdr:nvSpPr>
        <xdr:cNvPr id="545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279</xdr:row>
      <xdr:rowOff>0</xdr:rowOff>
    </xdr:from>
    <xdr:ext cx="76200" cy="228600"/>
    <xdr:sp macro="" textlink="">
      <xdr:nvSpPr>
        <xdr:cNvPr id="546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279</xdr:row>
      <xdr:rowOff>0</xdr:rowOff>
    </xdr:from>
    <xdr:ext cx="76200" cy="228600"/>
    <xdr:sp macro="" textlink="">
      <xdr:nvSpPr>
        <xdr:cNvPr id="547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279</xdr:row>
      <xdr:rowOff>0</xdr:rowOff>
    </xdr:from>
    <xdr:ext cx="76200" cy="228600"/>
    <xdr:sp macro="" textlink="">
      <xdr:nvSpPr>
        <xdr:cNvPr id="548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280</xdr:row>
      <xdr:rowOff>0</xdr:rowOff>
    </xdr:from>
    <xdr:ext cx="76200" cy="228600"/>
    <xdr:sp macro="" textlink="">
      <xdr:nvSpPr>
        <xdr:cNvPr id="549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280</xdr:row>
      <xdr:rowOff>0</xdr:rowOff>
    </xdr:from>
    <xdr:ext cx="76200" cy="228600"/>
    <xdr:sp macro="" textlink="">
      <xdr:nvSpPr>
        <xdr:cNvPr id="550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280</xdr:row>
      <xdr:rowOff>0</xdr:rowOff>
    </xdr:from>
    <xdr:ext cx="76200" cy="228600"/>
    <xdr:sp macro="" textlink="">
      <xdr:nvSpPr>
        <xdr:cNvPr id="551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280</xdr:row>
      <xdr:rowOff>0</xdr:rowOff>
    </xdr:from>
    <xdr:ext cx="76200" cy="228600"/>
    <xdr:sp macro="" textlink="">
      <xdr:nvSpPr>
        <xdr:cNvPr id="552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280</xdr:row>
      <xdr:rowOff>0</xdr:rowOff>
    </xdr:from>
    <xdr:ext cx="76200" cy="228600"/>
    <xdr:sp macro="" textlink="">
      <xdr:nvSpPr>
        <xdr:cNvPr id="553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280</xdr:row>
      <xdr:rowOff>0</xdr:rowOff>
    </xdr:from>
    <xdr:ext cx="76200" cy="228600"/>
    <xdr:sp macro="" textlink="">
      <xdr:nvSpPr>
        <xdr:cNvPr id="554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280</xdr:row>
      <xdr:rowOff>0</xdr:rowOff>
    </xdr:from>
    <xdr:ext cx="76200" cy="228600"/>
    <xdr:sp macro="" textlink="">
      <xdr:nvSpPr>
        <xdr:cNvPr id="555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280</xdr:row>
      <xdr:rowOff>0</xdr:rowOff>
    </xdr:from>
    <xdr:ext cx="76200" cy="228600"/>
    <xdr:sp macro="" textlink="">
      <xdr:nvSpPr>
        <xdr:cNvPr id="556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292</xdr:row>
      <xdr:rowOff>0</xdr:rowOff>
    </xdr:from>
    <xdr:ext cx="76200" cy="228600"/>
    <xdr:sp macro="" textlink="">
      <xdr:nvSpPr>
        <xdr:cNvPr id="557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292</xdr:row>
      <xdr:rowOff>0</xdr:rowOff>
    </xdr:from>
    <xdr:ext cx="76200" cy="228600"/>
    <xdr:sp macro="" textlink="">
      <xdr:nvSpPr>
        <xdr:cNvPr id="558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292</xdr:row>
      <xdr:rowOff>0</xdr:rowOff>
    </xdr:from>
    <xdr:ext cx="76200" cy="228600"/>
    <xdr:sp macro="" textlink="">
      <xdr:nvSpPr>
        <xdr:cNvPr id="559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292</xdr:row>
      <xdr:rowOff>0</xdr:rowOff>
    </xdr:from>
    <xdr:ext cx="76200" cy="228600"/>
    <xdr:sp macro="" textlink="">
      <xdr:nvSpPr>
        <xdr:cNvPr id="560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294</xdr:row>
      <xdr:rowOff>0</xdr:rowOff>
    </xdr:from>
    <xdr:ext cx="76200" cy="228600"/>
    <xdr:sp macro="" textlink="">
      <xdr:nvSpPr>
        <xdr:cNvPr id="561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294</xdr:row>
      <xdr:rowOff>0</xdr:rowOff>
    </xdr:from>
    <xdr:ext cx="76200" cy="228600"/>
    <xdr:sp macro="" textlink="">
      <xdr:nvSpPr>
        <xdr:cNvPr id="562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294</xdr:row>
      <xdr:rowOff>0</xdr:rowOff>
    </xdr:from>
    <xdr:ext cx="76200" cy="228600"/>
    <xdr:sp macro="" textlink="">
      <xdr:nvSpPr>
        <xdr:cNvPr id="563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295</xdr:row>
      <xdr:rowOff>0</xdr:rowOff>
    </xdr:from>
    <xdr:ext cx="76200" cy="228600"/>
    <xdr:sp macro="" textlink="">
      <xdr:nvSpPr>
        <xdr:cNvPr id="564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295</xdr:row>
      <xdr:rowOff>0</xdr:rowOff>
    </xdr:from>
    <xdr:ext cx="76200" cy="228600"/>
    <xdr:sp macro="" textlink="">
      <xdr:nvSpPr>
        <xdr:cNvPr id="565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295</xdr:row>
      <xdr:rowOff>0</xdr:rowOff>
    </xdr:from>
    <xdr:ext cx="76200" cy="228600"/>
    <xdr:sp macro="" textlink="">
      <xdr:nvSpPr>
        <xdr:cNvPr id="566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295</xdr:row>
      <xdr:rowOff>0</xdr:rowOff>
    </xdr:from>
    <xdr:ext cx="76200" cy="228600"/>
    <xdr:sp macro="" textlink="">
      <xdr:nvSpPr>
        <xdr:cNvPr id="567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295</xdr:row>
      <xdr:rowOff>0</xdr:rowOff>
    </xdr:from>
    <xdr:ext cx="76200" cy="228600"/>
    <xdr:sp macro="" textlink="">
      <xdr:nvSpPr>
        <xdr:cNvPr id="568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295</xdr:row>
      <xdr:rowOff>0</xdr:rowOff>
    </xdr:from>
    <xdr:ext cx="76200" cy="228600"/>
    <xdr:sp macro="" textlink="">
      <xdr:nvSpPr>
        <xdr:cNvPr id="569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295</xdr:row>
      <xdr:rowOff>0</xdr:rowOff>
    </xdr:from>
    <xdr:ext cx="76200" cy="228600"/>
    <xdr:sp macro="" textlink="">
      <xdr:nvSpPr>
        <xdr:cNvPr id="570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295</xdr:row>
      <xdr:rowOff>0</xdr:rowOff>
    </xdr:from>
    <xdr:ext cx="76200" cy="228600"/>
    <xdr:sp macro="" textlink="">
      <xdr:nvSpPr>
        <xdr:cNvPr id="571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300</xdr:row>
      <xdr:rowOff>0</xdr:rowOff>
    </xdr:from>
    <xdr:ext cx="76200" cy="228600"/>
    <xdr:sp macro="" textlink="">
      <xdr:nvSpPr>
        <xdr:cNvPr id="572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300</xdr:row>
      <xdr:rowOff>0</xdr:rowOff>
    </xdr:from>
    <xdr:ext cx="76200" cy="228600"/>
    <xdr:sp macro="" textlink="">
      <xdr:nvSpPr>
        <xdr:cNvPr id="573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300</xdr:row>
      <xdr:rowOff>0</xdr:rowOff>
    </xdr:from>
    <xdr:ext cx="76200" cy="228600"/>
    <xdr:sp macro="" textlink="">
      <xdr:nvSpPr>
        <xdr:cNvPr id="574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300</xdr:row>
      <xdr:rowOff>0</xdr:rowOff>
    </xdr:from>
    <xdr:ext cx="76200" cy="228600"/>
    <xdr:sp macro="" textlink="">
      <xdr:nvSpPr>
        <xdr:cNvPr id="575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302</xdr:row>
      <xdr:rowOff>0</xdr:rowOff>
    </xdr:from>
    <xdr:ext cx="76200" cy="228600"/>
    <xdr:sp macro="" textlink="">
      <xdr:nvSpPr>
        <xdr:cNvPr id="576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302</xdr:row>
      <xdr:rowOff>0</xdr:rowOff>
    </xdr:from>
    <xdr:ext cx="76200" cy="228600"/>
    <xdr:sp macro="" textlink="">
      <xdr:nvSpPr>
        <xdr:cNvPr id="577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302</xdr:row>
      <xdr:rowOff>0</xdr:rowOff>
    </xdr:from>
    <xdr:ext cx="76200" cy="228600"/>
    <xdr:sp macro="" textlink="">
      <xdr:nvSpPr>
        <xdr:cNvPr id="578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303</xdr:row>
      <xdr:rowOff>0</xdr:rowOff>
    </xdr:from>
    <xdr:ext cx="76200" cy="228600"/>
    <xdr:sp macro="" textlink="">
      <xdr:nvSpPr>
        <xdr:cNvPr id="579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303</xdr:row>
      <xdr:rowOff>0</xdr:rowOff>
    </xdr:from>
    <xdr:ext cx="76200" cy="228600"/>
    <xdr:sp macro="" textlink="">
      <xdr:nvSpPr>
        <xdr:cNvPr id="580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303</xdr:row>
      <xdr:rowOff>0</xdr:rowOff>
    </xdr:from>
    <xdr:ext cx="76200" cy="228600"/>
    <xdr:sp macro="" textlink="">
      <xdr:nvSpPr>
        <xdr:cNvPr id="581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303</xdr:row>
      <xdr:rowOff>0</xdr:rowOff>
    </xdr:from>
    <xdr:ext cx="76200" cy="228600"/>
    <xdr:sp macro="" textlink="">
      <xdr:nvSpPr>
        <xdr:cNvPr id="582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303</xdr:row>
      <xdr:rowOff>0</xdr:rowOff>
    </xdr:from>
    <xdr:ext cx="76200" cy="228600"/>
    <xdr:sp macro="" textlink="">
      <xdr:nvSpPr>
        <xdr:cNvPr id="583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303</xdr:row>
      <xdr:rowOff>0</xdr:rowOff>
    </xdr:from>
    <xdr:ext cx="76200" cy="228600"/>
    <xdr:sp macro="" textlink="">
      <xdr:nvSpPr>
        <xdr:cNvPr id="584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303</xdr:row>
      <xdr:rowOff>0</xdr:rowOff>
    </xdr:from>
    <xdr:ext cx="76200" cy="228600"/>
    <xdr:sp macro="" textlink="">
      <xdr:nvSpPr>
        <xdr:cNvPr id="585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303</xdr:row>
      <xdr:rowOff>0</xdr:rowOff>
    </xdr:from>
    <xdr:ext cx="76200" cy="228600"/>
    <xdr:sp macro="" textlink="">
      <xdr:nvSpPr>
        <xdr:cNvPr id="586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277</xdr:row>
      <xdr:rowOff>0</xdr:rowOff>
    </xdr:from>
    <xdr:ext cx="76200" cy="228600"/>
    <xdr:sp macro="" textlink="">
      <xdr:nvSpPr>
        <xdr:cNvPr id="587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277</xdr:row>
      <xdr:rowOff>0</xdr:rowOff>
    </xdr:from>
    <xdr:ext cx="76200" cy="228600"/>
    <xdr:sp macro="" textlink="">
      <xdr:nvSpPr>
        <xdr:cNvPr id="588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277</xdr:row>
      <xdr:rowOff>0</xdr:rowOff>
    </xdr:from>
    <xdr:ext cx="76200" cy="228600"/>
    <xdr:sp macro="" textlink="">
      <xdr:nvSpPr>
        <xdr:cNvPr id="589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277</xdr:row>
      <xdr:rowOff>0</xdr:rowOff>
    </xdr:from>
    <xdr:ext cx="76200" cy="228600"/>
    <xdr:sp macro="" textlink="">
      <xdr:nvSpPr>
        <xdr:cNvPr id="590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279</xdr:row>
      <xdr:rowOff>0</xdr:rowOff>
    </xdr:from>
    <xdr:ext cx="76200" cy="228600"/>
    <xdr:sp macro="" textlink="">
      <xdr:nvSpPr>
        <xdr:cNvPr id="591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279</xdr:row>
      <xdr:rowOff>0</xdr:rowOff>
    </xdr:from>
    <xdr:ext cx="76200" cy="228600"/>
    <xdr:sp macro="" textlink="">
      <xdr:nvSpPr>
        <xdr:cNvPr id="592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279</xdr:row>
      <xdr:rowOff>0</xdr:rowOff>
    </xdr:from>
    <xdr:ext cx="76200" cy="228600"/>
    <xdr:sp macro="" textlink="">
      <xdr:nvSpPr>
        <xdr:cNvPr id="593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280</xdr:row>
      <xdr:rowOff>0</xdr:rowOff>
    </xdr:from>
    <xdr:ext cx="76200" cy="228600"/>
    <xdr:sp macro="" textlink="">
      <xdr:nvSpPr>
        <xdr:cNvPr id="594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280</xdr:row>
      <xdr:rowOff>0</xdr:rowOff>
    </xdr:from>
    <xdr:ext cx="76200" cy="228600"/>
    <xdr:sp macro="" textlink="">
      <xdr:nvSpPr>
        <xdr:cNvPr id="595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280</xdr:row>
      <xdr:rowOff>0</xdr:rowOff>
    </xdr:from>
    <xdr:ext cx="76200" cy="228600"/>
    <xdr:sp macro="" textlink="">
      <xdr:nvSpPr>
        <xdr:cNvPr id="596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280</xdr:row>
      <xdr:rowOff>0</xdr:rowOff>
    </xdr:from>
    <xdr:ext cx="76200" cy="228600"/>
    <xdr:sp macro="" textlink="">
      <xdr:nvSpPr>
        <xdr:cNvPr id="597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280</xdr:row>
      <xdr:rowOff>0</xdr:rowOff>
    </xdr:from>
    <xdr:ext cx="76200" cy="228600"/>
    <xdr:sp macro="" textlink="">
      <xdr:nvSpPr>
        <xdr:cNvPr id="598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280</xdr:row>
      <xdr:rowOff>0</xdr:rowOff>
    </xdr:from>
    <xdr:ext cx="76200" cy="228600"/>
    <xdr:sp macro="" textlink="">
      <xdr:nvSpPr>
        <xdr:cNvPr id="599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280</xdr:row>
      <xdr:rowOff>0</xdr:rowOff>
    </xdr:from>
    <xdr:ext cx="76200" cy="228600"/>
    <xdr:sp macro="" textlink="">
      <xdr:nvSpPr>
        <xdr:cNvPr id="600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280</xdr:row>
      <xdr:rowOff>0</xdr:rowOff>
    </xdr:from>
    <xdr:ext cx="76200" cy="228600"/>
    <xdr:sp macro="" textlink="">
      <xdr:nvSpPr>
        <xdr:cNvPr id="601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285</xdr:row>
      <xdr:rowOff>0</xdr:rowOff>
    </xdr:from>
    <xdr:ext cx="76200" cy="228600"/>
    <xdr:sp macro="" textlink="">
      <xdr:nvSpPr>
        <xdr:cNvPr id="602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285</xdr:row>
      <xdr:rowOff>0</xdr:rowOff>
    </xdr:from>
    <xdr:ext cx="76200" cy="228600"/>
    <xdr:sp macro="" textlink="">
      <xdr:nvSpPr>
        <xdr:cNvPr id="603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285</xdr:row>
      <xdr:rowOff>0</xdr:rowOff>
    </xdr:from>
    <xdr:ext cx="76200" cy="228600"/>
    <xdr:sp macro="" textlink="">
      <xdr:nvSpPr>
        <xdr:cNvPr id="604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285</xdr:row>
      <xdr:rowOff>0</xdr:rowOff>
    </xdr:from>
    <xdr:ext cx="76200" cy="228600"/>
    <xdr:sp macro="" textlink="">
      <xdr:nvSpPr>
        <xdr:cNvPr id="605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287</xdr:row>
      <xdr:rowOff>0</xdr:rowOff>
    </xdr:from>
    <xdr:ext cx="76200" cy="228600"/>
    <xdr:sp macro="" textlink="">
      <xdr:nvSpPr>
        <xdr:cNvPr id="606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287</xdr:row>
      <xdr:rowOff>0</xdr:rowOff>
    </xdr:from>
    <xdr:ext cx="76200" cy="228600"/>
    <xdr:sp macro="" textlink="">
      <xdr:nvSpPr>
        <xdr:cNvPr id="607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287</xdr:row>
      <xdr:rowOff>0</xdr:rowOff>
    </xdr:from>
    <xdr:ext cx="76200" cy="228600"/>
    <xdr:sp macro="" textlink="">
      <xdr:nvSpPr>
        <xdr:cNvPr id="608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288</xdr:row>
      <xdr:rowOff>0</xdr:rowOff>
    </xdr:from>
    <xdr:ext cx="76200" cy="228600"/>
    <xdr:sp macro="" textlink="">
      <xdr:nvSpPr>
        <xdr:cNvPr id="609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288</xdr:row>
      <xdr:rowOff>0</xdr:rowOff>
    </xdr:from>
    <xdr:ext cx="76200" cy="228600"/>
    <xdr:sp macro="" textlink="">
      <xdr:nvSpPr>
        <xdr:cNvPr id="610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288</xdr:row>
      <xdr:rowOff>0</xdr:rowOff>
    </xdr:from>
    <xdr:ext cx="76200" cy="228600"/>
    <xdr:sp macro="" textlink="">
      <xdr:nvSpPr>
        <xdr:cNvPr id="611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288</xdr:row>
      <xdr:rowOff>0</xdr:rowOff>
    </xdr:from>
    <xdr:ext cx="76200" cy="228600"/>
    <xdr:sp macro="" textlink="">
      <xdr:nvSpPr>
        <xdr:cNvPr id="612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288</xdr:row>
      <xdr:rowOff>0</xdr:rowOff>
    </xdr:from>
    <xdr:ext cx="76200" cy="228600"/>
    <xdr:sp macro="" textlink="">
      <xdr:nvSpPr>
        <xdr:cNvPr id="613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288</xdr:row>
      <xdr:rowOff>0</xdr:rowOff>
    </xdr:from>
    <xdr:ext cx="76200" cy="228600"/>
    <xdr:sp macro="" textlink="">
      <xdr:nvSpPr>
        <xdr:cNvPr id="614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288</xdr:row>
      <xdr:rowOff>0</xdr:rowOff>
    </xdr:from>
    <xdr:ext cx="76200" cy="228600"/>
    <xdr:sp macro="" textlink="">
      <xdr:nvSpPr>
        <xdr:cNvPr id="615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288</xdr:row>
      <xdr:rowOff>0</xdr:rowOff>
    </xdr:from>
    <xdr:ext cx="76200" cy="228600"/>
    <xdr:sp macro="" textlink="">
      <xdr:nvSpPr>
        <xdr:cNvPr id="616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300</xdr:row>
      <xdr:rowOff>0</xdr:rowOff>
    </xdr:from>
    <xdr:ext cx="76200" cy="228600"/>
    <xdr:sp macro="" textlink="">
      <xdr:nvSpPr>
        <xdr:cNvPr id="617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300</xdr:row>
      <xdr:rowOff>0</xdr:rowOff>
    </xdr:from>
    <xdr:ext cx="76200" cy="228600"/>
    <xdr:sp macro="" textlink="">
      <xdr:nvSpPr>
        <xdr:cNvPr id="618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300</xdr:row>
      <xdr:rowOff>0</xdr:rowOff>
    </xdr:from>
    <xdr:ext cx="76200" cy="228600"/>
    <xdr:sp macro="" textlink="">
      <xdr:nvSpPr>
        <xdr:cNvPr id="619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300</xdr:row>
      <xdr:rowOff>0</xdr:rowOff>
    </xdr:from>
    <xdr:ext cx="76200" cy="228600"/>
    <xdr:sp macro="" textlink="">
      <xdr:nvSpPr>
        <xdr:cNvPr id="620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302</xdr:row>
      <xdr:rowOff>0</xdr:rowOff>
    </xdr:from>
    <xdr:ext cx="76200" cy="228600"/>
    <xdr:sp macro="" textlink="">
      <xdr:nvSpPr>
        <xdr:cNvPr id="621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302</xdr:row>
      <xdr:rowOff>0</xdr:rowOff>
    </xdr:from>
    <xdr:ext cx="76200" cy="228600"/>
    <xdr:sp macro="" textlink="">
      <xdr:nvSpPr>
        <xdr:cNvPr id="622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302</xdr:row>
      <xdr:rowOff>0</xdr:rowOff>
    </xdr:from>
    <xdr:ext cx="76200" cy="228600"/>
    <xdr:sp macro="" textlink="">
      <xdr:nvSpPr>
        <xdr:cNvPr id="623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303</xdr:row>
      <xdr:rowOff>0</xdr:rowOff>
    </xdr:from>
    <xdr:ext cx="76200" cy="228600"/>
    <xdr:sp macro="" textlink="">
      <xdr:nvSpPr>
        <xdr:cNvPr id="624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303</xdr:row>
      <xdr:rowOff>0</xdr:rowOff>
    </xdr:from>
    <xdr:ext cx="76200" cy="228600"/>
    <xdr:sp macro="" textlink="">
      <xdr:nvSpPr>
        <xdr:cNvPr id="625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303</xdr:row>
      <xdr:rowOff>0</xdr:rowOff>
    </xdr:from>
    <xdr:ext cx="76200" cy="228600"/>
    <xdr:sp macro="" textlink="">
      <xdr:nvSpPr>
        <xdr:cNvPr id="626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303</xdr:row>
      <xdr:rowOff>0</xdr:rowOff>
    </xdr:from>
    <xdr:ext cx="76200" cy="228600"/>
    <xdr:sp macro="" textlink="">
      <xdr:nvSpPr>
        <xdr:cNvPr id="627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303</xdr:row>
      <xdr:rowOff>0</xdr:rowOff>
    </xdr:from>
    <xdr:ext cx="76200" cy="228600"/>
    <xdr:sp macro="" textlink="">
      <xdr:nvSpPr>
        <xdr:cNvPr id="628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303</xdr:row>
      <xdr:rowOff>0</xdr:rowOff>
    </xdr:from>
    <xdr:ext cx="76200" cy="228600"/>
    <xdr:sp macro="" textlink="">
      <xdr:nvSpPr>
        <xdr:cNvPr id="629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303</xdr:row>
      <xdr:rowOff>0</xdr:rowOff>
    </xdr:from>
    <xdr:ext cx="76200" cy="228600"/>
    <xdr:sp macro="" textlink="">
      <xdr:nvSpPr>
        <xdr:cNvPr id="630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303</xdr:row>
      <xdr:rowOff>0</xdr:rowOff>
    </xdr:from>
    <xdr:ext cx="76200" cy="228600"/>
    <xdr:sp macro="" textlink="">
      <xdr:nvSpPr>
        <xdr:cNvPr id="631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308</xdr:row>
      <xdr:rowOff>0</xdr:rowOff>
    </xdr:from>
    <xdr:ext cx="76200" cy="228600"/>
    <xdr:sp macro="" textlink="">
      <xdr:nvSpPr>
        <xdr:cNvPr id="632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308</xdr:row>
      <xdr:rowOff>0</xdr:rowOff>
    </xdr:from>
    <xdr:ext cx="76200" cy="228600"/>
    <xdr:sp macro="" textlink="">
      <xdr:nvSpPr>
        <xdr:cNvPr id="633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308</xdr:row>
      <xdr:rowOff>0</xdr:rowOff>
    </xdr:from>
    <xdr:ext cx="76200" cy="228600"/>
    <xdr:sp macro="" textlink="">
      <xdr:nvSpPr>
        <xdr:cNvPr id="634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308</xdr:row>
      <xdr:rowOff>0</xdr:rowOff>
    </xdr:from>
    <xdr:ext cx="76200" cy="228600"/>
    <xdr:sp macro="" textlink="">
      <xdr:nvSpPr>
        <xdr:cNvPr id="635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310</xdr:row>
      <xdr:rowOff>0</xdr:rowOff>
    </xdr:from>
    <xdr:ext cx="76200" cy="228600"/>
    <xdr:sp macro="" textlink="">
      <xdr:nvSpPr>
        <xdr:cNvPr id="636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310</xdr:row>
      <xdr:rowOff>0</xdr:rowOff>
    </xdr:from>
    <xdr:ext cx="76200" cy="228600"/>
    <xdr:sp macro="" textlink="">
      <xdr:nvSpPr>
        <xdr:cNvPr id="637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310</xdr:row>
      <xdr:rowOff>0</xdr:rowOff>
    </xdr:from>
    <xdr:ext cx="76200" cy="228600"/>
    <xdr:sp macro="" textlink="">
      <xdr:nvSpPr>
        <xdr:cNvPr id="638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311</xdr:row>
      <xdr:rowOff>0</xdr:rowOff>
    </xdr:from>
    <xdr:ext cx="76200" cy="228600"/>
    <xdr:sp macro="" textlink="">
      <xdr:nvSpPr>
        <xdr:cNvPr id="639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311</xdr:row>
      <xdr:rowOff>0</xdr:rowOff>
    </xdr:from>
    <xdr:ext cx="76200" cy="228600"/>
    <xdr:sp macro="" textlink="">
      <xdr:nvSpPr>
        <xdr:cNvPr id="640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311</xdr:row>
      <xdr:rowOff>0</xdr:rowOff>
    </xdr:from>
    <xdr:ext cx="76200" cy="228600"/>
    <xdr:sp macro="" textlink="">
      <xdr:nvSpPr>
        <xdr:cNvPr id="641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311</xdr:row>
      <xdr:rowOff>0</xdr:rowOff>
    </xdr:from>
    <xdr:ext cx="76200" cy="228600"/>
    <xdr:sp macro="" textlink="">
      <xdr:nvSpPr>
        <xdr:cNvPr id="642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311</xdr:row>
      <xdr:rowOff>0</xdr:rowOff>
    </xdr:from>
    <xdr:ext cx="76200" cy="228600"/>
    <xdr:sp macro="" textlink="">
      <xdr:nvSpPr>
        <xdr:cNvPr id="643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311</xdr:row>
      <xdr:rowOff>0</xdr:rowOff>
    </xdr:from>
    <xdr:ext cx="76200" cy="228600"/>
    <xdr:sp macro="" textlink="">
      <xdr:nvSpPr>
        <xdr:cNvPr id="644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311</xdr:row>
      <xdr:rowOff>0</xdr:rowOff>
    </xdr:from>
    <xdr:ext cx="76200" cy="228600"/>
    <xdr:sp macro="" textlink="">
      <xdr:nvSpPr>
        <xdr:cNvPr id="645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311</xdr:row>
      <xdr:rowOff>0</xdr:rowOff>
    </xdr:from>
    <xdr:ext cx="76200" cy="228600"/>
    <xdr:sp macro="" textlink="">
      <xdr:nvSpPr>
        <xdr:cNvPr id="646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308</xdr:row>
      <xdr:rowOff>0</xdr:rowOff>
    </xdr:from>
    <xdr:ext cx="76200" cy="228600"/>
    <xdr:sp macro="" textlink="">
      <xdr:nvSpPr>
        <xdr:cNvPr id="647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308</xdr:row>
      <xdr:rowOff>0</xdr:rowOff>
    </xdr:from>
    <xdr:ext cx="76200" cy="228600"/>
    <xdr:sp macro="" textlink="">
      <xdr:nvSpPr>
        <xdr:cNvPr id="648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308</xdr:row>
      <xdr:rowOff>0</xdr:rowOff>
    </xdr:from>
    <xdr:ext cx="76200" cy="228600"/>
    <xdr:sp macro="" textlink="">
      <xdr:nvSpPr>
        <xdr:cNvPr id="649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308</xdr:row>
      <xdr:rowOff>0</xdr:rowOff>
    </xdr:from>
    <xdr:ext cx="76200" cy="228600"/>
    <xdr:sp macro="" textlink="">
      <xdr:nvSpPr>
        <xdr:cNvPr id="650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310</xdr:row>
      <xdr:rowOff>0</xdr:rowOff>
    </xdr:from>
    <xdr:ext cx="76200" cy="228600"/>
    <xdr:sp macro="" textlink="">
      <xdr:nvSpPr>
        <xdr:cNvPr id="651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310</xdr:row>
      <xdr:rowOff>0</xdr:rowOff>
    </xdr:from>
    <xdr:ext cx="76200" cy="228600"/>
    <xdr:sp macro="" textlink="">
      <xdr:nvSpPr>
        <xdr:cNvPr id="652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310</xdr:row>
      <xdr:rowOff>0</xdr:rowOff>
    </xdr:from>
    <xdr:ext cx="76200" cy="228600"/>
    <xdr:sp macro="" textlink="">
      <xdr:nvSpPr>
        <xdr:cNvPr id="653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311</xdr:row>
      <xdr:rowOff>0</xdr:rowOff>
    </xdr:from>
    <xdr:ext cx="76200" cy="228600"/>
    <xdr:sp macro="" textlink="">
      <xdr:nvSpPr>
        <xdr:cNvPr id="654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311</xdr:row>
      <xdr:rowOff>0</xdr:rowOff>
    </xdr:from>
    <xdr:ext cx="76200" cy="228600"/>
    <xdr:sp macro="" textlink="">
      <xdr:nvSpPr>
        <xdr:cNvPr id="655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311</xdr:row>
      <xdr:rowOff>0</xdr:rowOff>
    </xdr:from>
    <xdr:ext cx="76200" cy="228600"/>
    <xdr:sp macro="" textlink="">
      <xdr:nvSpPr>
        <xdr:cNvPr id="656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311</xdr:row>
      <xdr:rowOff>0</xdr:rowOff>
    </xdr:from>
    <xdr:ext cx="76200" cy="228600"/>
    <xdr:sp macro="" textlink="">
      <xdr:nvSpPr>
        <xdr:cNvPr id="657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311</xdr:row>
      <xdr:rowOff>0</xdr:rowOff>
    </xdr:from>
    <xdr:ext cx="76200" cy="228600"/>
    <xdr:sp macro="" textlink="">
      <xdr:nvSpPr>
        <xdr:cNvPr id="658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311</xdr:row>
      <xdr:rowOff>0</xdr:rowOff>
    </xdr:from>
    <xdr:ext cx="76200" cy="228600"/>
    <xdr:sp macro="" textlink="">
      <xdr:nvSpPr>
        <xdr:cNvPr id="659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311</xdr:row>
      <xdr:rowOff>0</xdr:rowOff>
    </xdr:from>
    <xdr:ext cx="76200" cy="228600"/>
    <xdr:sp macro="" textlink="">
      <xdr:nvSpPr>
        <xdr:cNvPr id="660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311</xdr:row>
      <xdr:rowOff>0</xdr:rowOff>
    </xdr:from>
    <xdr:ext cx="76200" cy="228600"/>
    <xdr:sp macro="" textlink="">
      <xdr:nvSpPr>
        <xdr:cNvPr id="661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317</xdr:row>
      <xdr:rowOff>0</xdr:rowOff>
    </xdr:from>
    <xdr:ext cx="76200" cy="228600"/>
    <xdr:sp macro="" textlink="">
      <xdr:nvSpPr>
        <xdr:cNvPr id="662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317</xdr:row>
      <xdr:rowOff>0</xdr:rowOff>
    </xdr:from>
    <xdr:ext cx="76200" cy="228600"/>
    <xdr:sp macro="" textlink="">
      <xdr:nvSpPr>
        <xdr:cNvPr id="663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317</xdr:row>
      <xdr:rowOff>0</xdr:rowOff>
    </xdr:from>
    <xdr:ext cx="76200" cy="228600"/>
    <xdr:sp macro="" textlink="">
      <xdr:nvSpPr>
        <xdr:cNvPr id="664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317</xdr:row>
      <xdr:rowOff>0</xdr:rowOff>
    </xdr:from>
    <xdr:ext cx="76200" cy="228600"/>
    <xdr:sp macro="" textlink="">
      <xdr:nvSpPr>
        <xdr:cNvPr id="665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319</xdr:row>
      <xdr:rowOff>0</xdr:rowOff>
    </xdr:from>
    <xdr:ext cx="76200" cy="228600"/>
    <xdr:sp macro="" textlink="">
      <xdr:nvSpPr>
        <xdr:cNvPr id="666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319</xdr:row>
      <xdr:rowOff>0</xdr:rowOff>
    </xdr:from>
    <xdr:ext cx="76200" cy="228600"/>
    <xdr:sp macro="" textlink="">
      <xdr:nvSpPr>
        <xdr:cNvPr id="667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319</xdr:row>
      <xdr:rowOff>0</xdr:rowOff>
    </xdr:from>
    <xdr:ext cx="76200" cy="228600"/>
    <xdr:sp macro="" textlink="">
      <xdr:nvSpPr>
        <xdr:cNvPr id="668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320</xdr:row>
      <xdr:rowOff>0</xdr:rowOff>
    </xdr:from>
    <xdr:ext cx="76200" cy="228600"/>
    <xdr:sp macro="" textlink="">
      <xdr:nvSpPr>
        <xdr:cNvPr id="669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320</xdr:row>
      <xdr:rowOff>0</xdr:rowOff>
    </xdr:from>
    <xdr:ext cx="76200" cy="228600"/>
    <xdr:sp macro="" textlink="">
      <xdr:nvSpPr>
        <xdr:cNvPr id="670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320</xdr:row>
      <xdr:rowOff>0</xdr:rowOff>
    </xdr:from>
    <xdr:ext cx="76200" cy="228600"/>
    <xdr:sp macro="" textlink="">
      <xdr:nvSpPr>
        <xdr:cNvPr id="671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320</xdr:row>
      <xdr:rowOff>0</xdr:rowOff>
    </xdr:from>
    <xdr:ext cx="76200" cy="228600"/>
    <xdr:sp macro="" textlink="">
      <xdr:nvSpPr>
        <xdr:cNvPr id="672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320</xdr:row>
      <xdr:rowOff>0</xdr:rowOff>
    </xdr:from>
    <xdr:ext cx="76200" cy="228600"/>
    <xdr:sp macro="" textlink="">
      <xdr:nvSpPr>
        <xdr:cNvPr id="673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320</xdr:row>
      <xdr:rowOff>0</xdr:rowOff>
    </xdr:from>
    <xdr:ext cx="76200" cy="228600"/>
    <xdr:sp macro="" textlink="">
      <xdr:nvSpPr>
        <xdr:cNvPr id="674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320</xdr:row>
      <xdr:rowOff>0</xdr:rowOff>
    </xdr:from>
    <xdr:ext cx="76200" cy="228600"/>
    <xdr:sp macro="" textlink="">
      <xdr:nvSpPr>
        <xdr:cNvPr id="675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320</xdr:row>
      <xdr:rowOff>0</xdr:rowOff>
    </xdr:from>
    <xdr:ext cx="76200" cy="228600"/>
    <xdr:sp macro="" textlink="">
      <xdr:nvSpPr>
        <xdr:cNvPr id="676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287</xdr:row>
      <xdr:rowOff>0</xdr:rowOff>
    </xdr:from>
    <xdr:ext cx="76200" cy="228600"/>
    <xdr:sp macro="" textlink="">
      <xdr:nvSpPr>
        <xdr:cNvPr id="677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287</xdr:row>
      <xdr:rowOff>0</xdr:rowOff>
    </xdr:from>
    <xdr:ext cx="76200" cy="228600"/>
    <xdr:sp macro="" textlink="">
      <xdr:nvSpPr>
        <xdr:cNvPr id="678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287</xdr:row>
      <xdr:rowOff>0</xdr:rowOff>
    </xdr:from>
    <xdr:ext cx="76200" cy="228600"/>
    <xdr:sp macro="" textlink="">
      <xdr:nvSpPr>
        <xdr:cNvPr id="679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287</xdr:row>
      <xdr:rowOff>0</xdr:rowOff>
    </xdr:from>
    <xdr:ext cx="76200" cy="228600"/>
    <xdr:sp macro="" textlink="">
      <xdr:nvSpPr>
        <xdr:cNvPr id="680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290</xdr:row>
      <xdr:rowOff>0</xdr:rowOff>
    </xdr:from>
    <xdr:ext cx="76200" cy="228600"/>
    <xdr:sp macro="" textlink="">
      <xdr:nvSpPr>
        <xdr:cNvPr id="681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290</xdr:row>
      <xdr:rowOff>0</xdr:rowOff>
    </xdr:from>
    <xdr:ext cx="76200" cy="228600"/>
    <xdr:sp macro="" textlink="">
      <xdr:nvSpPr>
        <xdr:cNvPr id="682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290</xdr:row>
      <xdr:rowOff>0</xdr:rowOff>
    </xdr:from>
    <xdr:ext cx="76200" cy="228600"/>
    <xdr:sp macro="" textlink="">
      <xdr:nvSpPr>
        <xdr:cNvPr id="683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291</xdr:row>
      <xdr:rowOff>0</xdr:rowOff>
    </xdr:from>
    <xdr:ext cx="76200" cy="228600"/>
    <xdr:sp macro="" textlink="">
      <xdr:nvSpPr>
        <xdr:cNvPr id="684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291</xdr:row>
      <xdr:rowOff>0</xdr:rowOff>
    </xdr:from>
    <xdr:ext cx="76200" cy="228600"/>
    <xdr:sp macro="" textlink="">
      <xdr:nvSpPr>
        <xdr:cNvPr id="685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291</xdr:row>
      <xdr:rowOff>0</xdr:rowOff>
    </xdr:from>
    <xdr:ext cx="76200" cy="228600"/>
    <xdr:sp macro="" textlink="">
      <xdr:nvSpPr>
        <xdr:cNvPr id="686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291</xdr:row>
      <xdr:rowOff>0</xdr:rowOff>
    </xdr:from>
    <xdr:ext cx="76200" cy="228600"/>
    <xdr:sp macro="" textlink="">
      <xdr:nvSpPr>
        <xdr:cNvPr id="687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291</xdr:row>
      <xdr:rowOff>0</xdr:rowOff>
    </xdr:from>
    <xdr:ext cx="76200" cy="228600"/>
    <xdr:sp macro="" textlink="">
      <xdr:nvSpPr>
        <xdr:cNvPr id="688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291</xdr:row>
      <xdr:rowOff>0</xdr:rowOff>
    </xdr:from>
    <xdr:ext cx="76200" cy="228600"/>
    <xdr:sp macro="" textlink="">
      <xdr:nvSpPr>
        <xdr:cNvPr id="689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291</xdr:row>
      <xdr:rowOff>0</xdr:rowOff>
    </xdr:from>
    <xdr:ext cx="76200" cy="228600"/>
    <xdr:sp macro="" textlink="">
      <xdr:nvSpPr>
        <xdr:cNvPr id="690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291</xdr:row>
      <xdr:rowOff>0</xdr:rowOff>
    </xdr:from>
    <xdr:ext cx="76200" cy="228600"/>
    <xdr:sp macro="" textlink="">
      <xdr:nvSpPr>
        <xdr:cNvPr id="691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296</xdr:row>
      <xdr:rowOff>0</xdr:rowOff>
    </xdr:from>
    <xdr:ext cx="76200" cy="228600"/>
    <xdr:sp macro="" textlink="">
      <xdr:nvSpPr>
        <xdr:cNvPr id="692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296</xdr:row>
      <xdr:rowOff>0</xdr:rowOff>
    </xdr:from>
    <xdr:ext cx="76200" cy="228600"/>
    <xdr:sp macro="" textlink="">
      <xdr:nvSpPr>
        <xdr:cNvPr id="693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296</xdr:row>
      <xdr:rowOff>0</xdr:rowOff>
    </xdr:from>
    <xdr:ext cx="76200" cy="228600"/>
    <xdr:sp macro="" textlink="">
      <xdr:nvSpPr>
        <xdr:cNvPr id="694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296</xdr:row>
      <xdr:rowOff>0</xdr:rowOff>
    </xdr:from>
    <xdr:ext cx="76200" cy="228600"/>
    <xdr:sp macro="" textlink="">
      <xdr:nvSpPr>
        <xdr:cNvPr id="695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298</xdr:row>
      <xdr:rowOff>0</xdr:rowOff>
    </xdr:from>
    <xdr:ext cx="76200" cy="228600"/>
    <xdr:sp macro="" textlink="">
      <xdr:nvSpPr>
        <xdr:cNvPr id="696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298</xdr:row>
      <xdr:rowOff>0</xdr:rowOff>
    </xdr:from>
    <xdr:ext cx="76200" cy="228600"/>
    <xdr:sp macro="" textlink="">
      <xdr:nvSpPr>
        <xdr:cNvPr id="697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298</xdr:row>
      <xdr:rowOff>0</xdr:rowOff>
    </xdr:from>
    <xdr:ext cx="76200" cy="228600"/>
    <xdr:sp macro="" textlink="">
      <xdr:nvSpPr>
        <xdr:cNvPr id="698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299</xdr:row>
      <xdr:rowOff>0</xdr:rowOff>
    </xdr:from>
    <xdr:ext cx="76200" cy="228600"/>
    <xdr:sp macro="" textlink="">
      <xdr:nvSpPr>
        <xdr:cNvPr id="699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299</xdr:row>
      <xdr:rowOff>0</xdr:rowOff>
    </xdr:from>
    <xdr:ext cx="76200" cy="228600"/>
    <xdr:sp macro="" textlink="">
      <xdr:nvSpPr>
        <xdr:cNvPr id="700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299</xdr:row>
      <xdr:rowOff>0</xdr:rowOff>
    </xdr:from>
    <xdr:ext cx="76200" cy="228600"/>
    <xdr:sp macro="" textlink="">
      <xdr:nvSpPr>
        <xdr:cNvPr id="701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299</xdr:row>
      <xdr:rowOff>0</xdr:rowOff>
    </xdr:from>
    <xdr:ext cx="76200" cy="228600"/>
    <xdr:sp macro="" textlink="">
      <xdr:nvSpPr>
        <xdr:cNvPr id="702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299</xdr:row>
      <xdr:rowOff>0</xdr:rowOff>
    </xdr:from>
    <xdr:ext cx="76200" cy="228600"/>
    <xdr:sp macro="" textlink="">
      <xdr:nvSpPr>
        <xdr:cNvPr id="703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299</xdr:row>
      <xdr:rowOff>0</xdr:rowOff>
    </xdr:from>
    <xdr:ext cx="76200" cy="228600"/>
    <xdr:sp macro="" textlink="">
      <xdr:nvSpPr>
        <xdr:cNvPr id="704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299</xdr:row>
      <xdr:rowOff>0</xdr:rowOff>
    </xdr:from>
    <xdr:ext cx="76200" cy="228600"/>
    <xdr:sp macro="" textlink="">
      <xdr:nvSpPr>
        <xdr:cNvPr id="705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299</xdr:row>
      <xdr:rowOff>0</xdr:rowOff>
    </xdr:from>
    <xdr:ext cx="76200" cy="228600"/>
    <xdr:sp macro="" textlink="">
      <xdr:nvSpPr>
        <xdr:cNvPr id="706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310</xdr:row>
      <xdr:rowOff>0</xdr:rowOff>
    </xdr:from>
    <xdr:ext cx="76200" cy="228600"/>
    <xdr:sp macro="" textlink="">
      <xdr:nvSpPr>
        <xdr:cNvPr id="707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310</xdr:row>
      <xdr:rowOff>0</xdr:rowOff>
    </xdr:from>
    <xdr:ext cx="76200" cy="228600"/>
    <xdr:sp macro="" textlink="">
      <xdr:nvSpPr>
        <xdr:cNvPr id="708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310</xdr:row>
      <xdr:rowOff>0</xdr:rowOff>
    </xdr:from>
    <xdr:ext cx="76200" cy="228600"/>
    <xdr:sp macro="" textlink="">
      <xdr:nvSpPr>
        <xdr:cNvPr id="709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310</xdr:row>
      <xdr:rowOff>0</xdr:rowOff>
    </xdr:from>
    <xdr:ext cx="76200" cy="228600"/>
    <xdr:sp macro="" textlink="">
      <xdr:nvSpPr>
        <xdr:cNvPr id="710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312</xdr:row>
      <xdr:rowOff>0</xdr:rowOff>
    </xdr:from>
    <xdr:ext cx="76200" cy="228600"/>
    <xdr:sp macro="" textlink="">
      <xdr:nvSpPr>
        <xdr:cNvPr id="711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312</xdr:row>
      <xdr:rowOff>0</xdr:rowOff>
    </xdr:from>
    <xdr:ext cx="76200" cy="228600"/>
    <xdr:sp macro="" textlink="">
      <xdr:nvSpPr>
        <xdr:cNvPr id="712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312</xdr:row>
      <xdr:rowOff>0</xdr:rowOff>
    </xdr:from>
    <xdr:ext cx="76200" cy="228600"/>
    <xdr:sp macro="" textlink="">
      <xdr:nvSpPr>
        <xdr:cNvPr id="713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313</xdr:row>
      <xdr:rowOff>0</xdr:rowOff>
    </xdr:from>
    <xdr:ext cx="76200" cy="228600"/>
    <xdr:sp macro="" textlink="">
      <xdr:nvSpPr>
        <xdr:cNvPr id="714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313</xdr:row>
      <xdr:rowOff>0</xdr:rowOff>
    </xdr:from>
    <xdr:ext cx="76200" cy="228600"/>
    <xdr:sp macro="" textlink="">
      <xdr:nvSpPr>
        <xdr:cNvPr id="715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313</xdr:row>
      <xdr:rowOff>0</xdr:rowOff>
    </xdr:from>
    <xdr:ext cx="76200" cy="228600"/>
    <xdr:sp macro="" textlink="">
      <xdr:nvSpPr>
        <xdr:cNvPr id="716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313</xdr:row>
      <xdr:rowOff>0</xdr:rowOff>
    </xdr:from>
    <xdr:ext cx="76200" cy="228600"/>
    <xdr:sp macro="" textlink="">
      <xdr:nvSpPr>
        <xdr:cNvPr id="717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313</xdr:row>
      <xdr:rowOff>0</xdr:rowOff>
    </xdr:from>
    <xdr:ext cx="76200" cy="228600"/>
    <xdr:sp macro="" textlink="">
      <xdr:nvSpPr>
        <xdr:cNvPr id="718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313</xdr:row>
      <xdr:rowOff>0</xdr:rowOff>
    </xdr:from>
    <xdr:ext cx="76200" cy="228600"/>
    <xdr:sp macro="" textlink="">
      <xdr:nvSpPr>
        <xdr:cNvPr id="719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313</xdr:row>
      <xdr:rowOff>0</xdr:rowOff>
    </xdr:from>
    <xdr:ext cx="76200" cy="228600"/>
    <xdr:sp macro="" textlink="">
      <xdr:nvSpPr>
        <xdr:cNvPr id="720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313</xdr:row>
      <xdr:rowOff>0</xdr:rowOff>
    </xdr:from>
    <xdr:ext cx="76200" cy="228600"/>
    <xdr:sp macro="" textlink="">
      <xdr:nvSpPr>
        <xdr:cNvPr id="721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319</xdr:row>
      <xdr:rowOff>0</xdr:rowOff>
    </xdr:from>
    <xdr:ext cx="76200" cy="228600"/>
    <xdr:sp macro="" textlink="">
      <xdr:nvSpPr>
        <xdr:cNvPr id="722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319</xdr:row>
      <xdr:rowOff>0</xdr:rowOff>
    </xdr:from>
    <xdr:ext cx="76200" cy="228600"/>
    <xdr:sp macro="" textlink="">
      <xdr:nvSpPr>
        <xdr:cNvPr id="723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319</xdr:row>
      <xdr:rowOff>0</xdr:rowOff>
    </xdr:from>
    <xdr:ext cx="76200" cy="228600"/>
    <xdr:sp macro="" textlink="">
      <xdr:nvSpPr>
        <xdr:cNvPr id="724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319</xdr:row>
      <xdr:rowOff>0</xdr:rowOff>
    </xdr:from>
    <xdr:ext cx="76200" cy="228600"/>
    <xdr:sp macro="" textlink="">
      <xdr:nvSpPr>
        <xdr:cNvPr id="725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321</xdr:row>
      <xdr:rowOff>0</xdr:rowOff>
    </xdr:from>
    <xdr:ext cx="76200" cy="228600"/>
    <xdr:sp macro="" textlink="">
      <xdr:nvSpPr>
        <xdr:cNvPr id="726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321</xdr:row>
      <xdr:rowOff>0</xdr:rowOff>
    </xdr:from>
    <xdr:ext cx="76200" cy="228600"/>
    <xdr:sp macro="" textlink="">
      <xdr:nvSpPr>
        <xdr:cNvPr id="727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321</xdr:row>
      <xdr:rowOff>0</xdr:rowOff>
    </xdr:from>
    <xdr:ext cx="76200" cy="228600"/>
    <xdr:sp macro="" textlink="">
      <xdr:nvSpPr>
        <xdr:cNvPr id="728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319</xdr:row>
      <xdr:rowOff>0</xdr:rowOff>
    </xdr:from>
    <xdr:ext cx="76200" cy="228600"/>
    <xdr:sp macro="" textlink="">
      <xdr:nvSpPr>
        <xdr:cNvPr id="729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319</xdr:row>
      <xdr:rowOff>0</xdr:rowOff>
    </xdr:from>
    <xdr:ext cx="76200" cy="228600"/>
    <xdr:sp macro="" textlink="">
      <xdr:nvSpPr>
        <xdr:cNvPr id="730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319</xdr:row>
      <xdr:rowOff>0</xdr:rowOff>
    </xdr:from>
    <xdr:ext cx="76200" cy="228600"/>
    <xdr:sp macro="" textlink="">
      <xdr:nvSpPr>
        <xdr:cNvPr id="731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319</xdr:row>
      <xdr:rowOff>0</xdr:rowOff>
    </xdr:from>
    <xdr:ext cx="76200" cy="228600"/>
    <xdr:sp macro="" textlink="">
      <xdr:nvSpPr>
        <xdr:cNvPr id="732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321</xdr:row>
      <xdr:rowOff>0</xdr:rowOff>
    </xdr:from>
    <xdr:ext cx="76200" cy="228600"/>
    <xdr:sp macro="" textlink="">
      <xdr:nvSpPr>
        <xdr:cNvPr id="733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321</xdr:row>
      <xdr:rowOff>0</xdr:rowOff>
    </xdr:from>
    <xdr:ext cx="76200" cy="228600"/>
    <xdr:sp macro="" textlink="">
      <xdr:nvSpPr>
        <xdr:cNvPr id="734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321</xdr:row>
      <xdr:rowOff>0</xdr:rowOff>
    </xdr:from>
    <xdr:ext cx="76200" cy="228600"/>
    <xdr:sp macro="" textlink="">
      <xdr:nvSpPr>
        <xdr:cNvPr id="735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247</xdr:row>
      <xdr:rowOff>0</xdr:rowOff>
    </xdr:from>
    <xdr:ext cx="76200" cy="228600"/>
    <xdr:sp macro="" textlink="">
      <xdr:nvSpPr>
        <xdr:cNvPr id="736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247</xdr:row>
      <xdr:rowOff>0</xdr:rowOff>
    </xdr:from>
    <xdr:ext cx="76200" cy="228600"/>
    <xdr:sp macro="" textlink="">
      <xdr:nvSpPr>
        <xdr:cNvPr id="737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247</xdr:row>
      <xdr:rowOff>0</xdr:rowOff>
    </xdr:from>
    <xdr:ext cx="76200" cy="228600"/>
    <xdr:sp macro="" textlink="">
      <xdr:nvSpPr>
        <xdr:cNvPr id="738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247</xdr:row>
      <xdr:rowOff>0</xdr:rowOff>
    </xdr:from>
    <xdr:ext cx="76200" cy="228600"/>
    <xdr:sp macro="" textlink="">
      <xdr:nvSpPr>
        <xdr:cNvPr id="739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249</xdr:row>
      <xdr:rowOff>0</xdr:rowOff>
    </xdr:from>
    <xdr:ext cx="76200" cy="228600"/>
    <xdr:sp macro="" textlink="">
      <xdr:nvSpPr>
        <xdr:cNvPr id="740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249</xdr:row>
      <xdr:rowOff>0</xdr:rowOff>
    </xdr:from>
    <xdr:ext cx="76200" cy="228600"/>
    <xdr:sp macro="" textlink="">
      <xdr:nvSpPr>
        <xdr:cNvPr id="741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249</xdr:row>
      <xdr:rowOff>0</xdr:rowOff>
    </xdr:from>
    <xdr:ext cx="76200" cy="228600"/>
    <xdr:sp macro="" textlink="">
      <xdr:nvSpPr>
        <xdr:cNvPr id="742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250</xdr:row>
      <xdr:rowOff>0</xdr:rowOff>
    </xdr:from>
    <xdr:ext cx="76200" cy="228600"/>
    <xdr:sp macro="" textlink="">
      <xdr:nvSpPr>
        <xdr:cNvPr id="743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250</xdr:row>
      <xdr:rowOff>0</xdr:rowOff>
    </xdr:from>
    <xdr:ext cx="76200" cy="228600"/>
    <xdr:sp macro="" textlink="">
      <xdr:nvSpPr>
        <xdr:cNvPr id="744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250</xdr:row>
      <xdr:rowOff>0</xdr:rowOff>
    </xdr:from>
    <xdr:ext cx="76200" cy="228600"/>
    <xdr:sp macro="" textlink="">
      <xdr:nvSpPr>
        <xdr:cNvPr id="745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250</xdr:row>
      <xdr:rowOff>0</xdr:rowOff>
    </xdr:from>
    <xdr:ext cx="76200" cy="228600"/>
    <xdr:sp macro="" textlink="">
      <xdr:nvSpPr>
        <xdr:cNvPr id="746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250</xdr:row>
      <xdr:rowOff>0</xdr:rowOff>
    </xdr:from>
    <xdr:ext cx="76200" cy="228600"/>
    <xdr:sp macro="" textlink="">
      <xdr:nvSpPr>
        <xdr:cNvPr id="747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250</xdr:row>
      <xdr:rowOff>0</xdr:rowOff>
    </xdr:from>
    <xdr:ext cx="76200" cy="228600"/>
    <xdr:sp macro="" textlink="">
      <xdr:nvSpPr>
        <xdr:cNvPr id="748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250</xdr:row>
      <xdr:rowOff>0</xdr:rowOff>
    </xdr:from>
    <xdr:ext cx="76200" cy="228600"/>
    <xdr:sp macro="" textlink="">
      <xdr:nvSpPr>
        <xdr:cNvPr id="749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250</xdr:row>
      <xdr:rowOff>0</xdr:rowOff>
    </xdr:from>
    <xdr:ext cx="76200" cy="228600"/>
    <xdr:sp macro="" textlink="">
      <xdr:nvSpPr>
        <xdr:cNvPr id="750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255</xdr:row>
      <xdr:rowOff>0</xdr:rowOff>
    </xdr:from>
    <xdr:ext cx="76200" cy="228600"/>
    <xdr:sp macro="" textlink="">
      <xdr:nvSpPr>
        <xdr:cNvPr id="751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255</xdr:row>
      <xdr:rowOff>0</xdr:rowOff>
    </xdr:from>
    <xdr:ext cx="76200" cy="228600"/>
    <xdr:sp macro="" textlink="">
      <xdr:nvSpPr>
        <xdr:cNvPr id="752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255</xdr:row>
      <xdr:rowOff>0</xdr:rowOff>
    </xdr:from>
    <xdr:ext cx="76200" cy="228600"/>
    <xdr:sp macro="" textlink="">
      <xdr:nvSpPr>
        <xdr:cNvPr id="753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255</xdr:row>
      <xdr:rowOff>0</xdr:rowOff>
    </xdr:from>
    <xdr:ext cx="76200" cy="228600"/>
    <xdr:sp macro="" textlink="">
      <xdr:nvSpPr>
        <xdr:cNvPr id="754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257</xdr:row>
      <xdr:rowOff>0</xdr:rowOff>
    </xdr:from>
    <xdr:ext cx="76200" cy="228600"/>
    <xdr:sp macro="" textlink="">
      <xdr:nvSpPr>
        <xdr:cNvPr id="755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257</xdr:row>
      <xdr:rowOff>0</xdr:rowOff>
    </xdr:from>
    <xdr:ext cx="76200" cy="228600"/>
    <xdr:sp macro="" textlink="">
      <xdr:nvSpPr>
        <xdr:cNvPr id="756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257</xdr:row>
      <xdr:rowOff>0</xdr:rowOff>
    </xdr:from>
    <xdr:ext cx="76200" cy="228600"/>
    <xdr:sp macro="" textlink="">
      <xdr:nvSpPr>
        <xdr:cNvPr id="757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258</xdr:row>
      <xdr:rowOff>0</xdr:rowOff>
    </xdr:from>
    <xdr:ext cx="76200" cy="228600"/>
    <xdr:sp macro="" textlink="">
      <xdr:nvSpPr>
        <xdr:cNvPr id="758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258</xdr:row>
      <xdr:rowOff>0</xdr:rowOff>
    </xdr:from>
    <xdr:ext cx="76200" cy="228600"/>
    <xdr:sp macro="" textlink="">
      <xdr:nvSpPr>
        <xdr:cNvPr id="759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258</xdr:row>
      <xdr:rowOff>0</xdr:rowOff>
    </xdr:from>
    <xdr:ext cx="76200" cy="228600"/>
    <xdr:sp macro="" textlink="">
      <xdr:nvSpPr>
        <xdr:cNvPr id="760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258</xdr:row>
      <xdr:rowOff>0</xdr:rowOff>
    </xdr:from>
    <xdr:ext cx="76200" cy="228600"/>
    <xdr:sp macro="" textlink="">
      <xdr:nvSpPr>
        <xdr:cNvPr id="761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258</xdr:row>
      <xdr:rowOff>0</xdr:rowOff>
    </xdr:from>
    <xdr:ext cx="76200" cy="228600"/>
    <xdr:sp macro="" textlink="">
      <xdr:nvSpPr>
        <xdr:cNvPr id="762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258</xdr:row>
      <xdr:rowOff>0</xdr:rowOff>
    </xdr:from>
    <xdr:ext cx="76200" cy="228600"/>
    <xdr:sp macro="" textlink="">
      <xdr:nvSpPr>
        <xdr:cNvPr id="763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258</xdr:row>
      <xdr:rowOff>0</xdr:rowOff>
    </xdr:from>
    <xdr:ext cx="76200" cy="228600"/>
    <xdr:sp macro="" textlink="">
      <xdr:nvSpPr>
        <xdr:cNvPr id="764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258</xdr:row>
      <xdr:rowOff>0</xdr:rowOff>
    </xdr:from>
    <xdr:ext cx="76200" cy="228600"/>
    <xdr:sp macro="" textlink="">
      <xdr:nvSpPr>
        <xdr:cNvPr id="765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272</xdr:row>
      <xdr:rowOff>0</xdr:rowOff>
    </xdr:from>
    <xdr:ext cx="76200" cy="228600"/>
    <xdr:sp macro="" textlink="">
      <xdr:nvSpPr>
        <xdr:cNvPr id="766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272</xdr:row>
      <xdr:rowOff>0</xdr:rowOff>
    </xdr:from>
    <xdr:ext cx="76200" cy="228600"/>
    <xdr:sp macro="" textlink="">
      <xdr:nvSpPr>
        <xdr:cNvPr id="767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272</xdr:row>
      <xdr:rowOff>0</xdr:rowOff>
    </xdr:from>
    <xdr:ext cx="76200" cy="228600"/>
    <xdr:sp macro="" textlink="">
      <xdr:nvSpPr>
        <xdr:cNvPr id="768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272</xdr:row>
      <xdr:rowOff>0</xdr:rowOff>
    </xdr:from>
    <xdr:ext cx="76200" cy="228600"/>
    <xdr:sp macro="" textlink="">
      <xdr:nvSpPr>
        <xdr:cNvPr id="769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275</xdr:row>
      <xdr:rowOff>0</xdr:rowOff>
    </xdr:from>
    <xdr:ext cx="76200" cy="228600"/>
    <xdr:sp macro="" textlink="">
      <xdr:nvSpPr>
        <xdr:cNvPr id="770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275</xdr:row>
      <xdr:rowOff>0</xdr:rowOff>
    </xdr:from>
    <xdr:ext cx="76200" cy="228600"/>
    <xdr:sp macro="" textlink="">
      <xdr:nvSpPr>
        <xdr:cNvPr id="771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275</xdr:row>
      <xdr:rowOff>0</xdr:rowOff>
    </xdr:from>
    <xdr:ext cx="76200" cy="228600"/>
    <xdr:sp macro="" textlink="">
      <xdr:nvSpPr>
        <xdr:cNvPr id="772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276</xdr:row>
      <xdr:rowOff>0</xdr:rowOff>
    </xdr:from>
    <xdr:ext cx="76200" cy="228600"/>
    <xdr:sp macro="" textlink="">
      <xdr:nvSpPr>
        <xdr:cNvPr id="773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276</xdr:row>
      <xdr:rowOff>0</xdr:rowOff>
    </xdr:from>
    <xdr:ext cx="76200" cy="228600"/>
    <xdr:sp macro="" textlink="">
      <xdr:nvSpPr>
        <xdr:cNvPr id="774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276</xdr:row>
      <xdr:rowOff>0</xdr:rowOff>
    </xdr:from>
    <xdr:ext cx="76200" cy="228600"/>
    <xdr:sp macro="" textlink="">
      <xdr:nvSpPr>
        <xdr:cNvPr id="775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276</xdr:row>
      <xdr:rowOff>0</xdr:rowOff>
    </xdr:from>
    <xdr:ext cx="76200" cy="228600"/>
    <xdr:sp macro="" textlink="">
      <xdr:nvSpPr>
        <xdr:cNvPr id="776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276</xdr:row>
      <xdr:rowOff>0</xdr:rowOff>
    </xdr:from>
    <xdr:ext cx="76200" cy="228600"/>
    <xdr:sp macro="" textlink="">
      <xdr:nvSpPr>
        <xdr:cNvPr id="777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276</xdr:row>
      <xdr:rowOff>0</xdr:rowOff>
    </xdr:from>
    <xdr:ext cx="76200" cy="228600"/>
    <xdr:sp macro="" textlink="">
      <xdr:nvSpPr>
        <xdr:cNvPr id="778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276</xdr:row>
      <xdr:rowOff>0</xdr:rowOff>
    </xdr:from>
    <xdr:ext cx="76200" cy="228600"/>
    <xdr:sp macro="" textlink="">
      <xdr:nvSpPr>
        <xdr:cNvPr id="779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276</xdr:row>
      <xdr:rowOff>0</xdr:rowOff>
    </xdr:from>
    <xdr:ext cx="76200" cy="228600"/>
    <xdr:sp macro="" textlink="">
      <xdr:nvSpPr>
        <xdr:cNvPr id="780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281</xdr:row>
      <xdr:rowOff>0</xdr:rowOff>
    </xdr:from>
    <xdr:ext cx="76200" cy="228600"/>
    <xdr:sp macro="" textlink="">
      <xdr:nvSpPr>
        <xdr:cNvPr id="781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281</xdr:row>
      <xdr:rowOff>0</xdr:rowOff>
    </xdr:from>
    <xdr:ext cx="76200" cy="228600"/>
    <xdr:sp macro="" textlink="">
      <xdr:nvSpPr>
        <xdr:cNvPr id="782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281</xdr:row>
      <xdr:rowOff>0</xdr:rowOff>
    </xdr:from>
    <xdr:ext cx="76200" cy="228600"/>
    <xdr:sp macro="" textlink="">
      <xdr:nvSpPr>
        <xdr:cNvPr id="783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281</xdr:row>
      <xdr:rowOff>0</xdr:rowOff>
    </xdr:from>
    <xdr:ext cx="76200" cy="228600"/>
    <xdr:sp macro="" textlink="">
      <xdr:nvSpPr>
        <xdr:cNvPr id="784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283</xdr:row>
      <xdr:rowOff>0</xdr:rowOff>
    </xdr:from>
    <xdr:ext cx="76200" cy="228600"/>
    <xdr:sp macro="" textlink="">
      <xdr:nvSpPr>
        <xdr:cNvPr id="785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283</xdr:row>
      <xdr:rowOff>0</xdr:rowOff>
    </xdr:from>
    <xdr:ext cx="76200" cy="228600"/>
    <xdr:sp macro="" textlink="">
      <xdr:nvSpPr>
        <xdr:cNvPr id="786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283</xdr:row>
      <xdr:rowOff>0</xdr:rowOff>
    </xdr:from>
    <xdr:ext cx="76200" cy="228600"/>
    <xdr:sp macro="" textlink="">
      <xdr:nvSpPr>
        <xdr:cNvPr id="787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284</xdr:row>
      <xdr:rowOff>0</xdr:rowOff>
    </xdr:from>
    <xdr:ext cx="76200" cy="228600"/>
    <xdr:sp macro="" textlink="">
      <xdr:nvSpPr>
        <xdr:cNvPr id="788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284</xdr:row>
      <xdr:rowOff>0</xdr:rowOff>
    </xdr:from>
    <xdr:ext cx="76200" cy="228600"/>
    <xdr:sp macro="" textlink="">
      <xdr:nvSpPr>
        <xdr:cNvPr id="789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284</xdr:row>
      <xdr:rowOff>0</xdr:rowOff>
    </xdr:from>
    <xdr:ext cx="76200" cy="228600"/>
    <xdr:sp macro="" textlink="">
      <xdr:nvSpPr>
        <xdr:cNvPr id="790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284</xdr:row>
      <xdr:rowOff>0</xdr:rowOff>
    </xdr:from>
    <xdr:ext cx="76200" cy="228600"/>
    <xdr:sp macro="" textlink="">
      <xdr:nvSpPr>
        <xdr:cNvPr id="791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284</xdr:row>
      <xdr:rowOff>0</xdr:rowOff>
    </xdr:from>
    <xdr:ext cx="76200" cy="228600"/>
    <xdr:sp macro="" textlink="">
      <xdr:nvSpPr>
        <xdr:cNvPr id="792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284</xdr:row>
      <xdr:rowOff>0</xdr:rowOff>
    </xdr:from>
    <xdr:ext cx="76200" cy="228600"/>
    <xdr:sp macro="" textlink="">
      <xdr:nvSpPr>
        <xdr:cNvPr id="793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284</xdr:row>
      <xdr:rowOff>0</xdr:rowOff>
    </xdr:from>
    <xdr:ext cx="76200" cy="228600"/>
    <xdr:sp macro="" textlink="">
      <xdr:nvSpPr>
        <xdr:cNvPr id="794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284</xdr:row>
      <xdr:rowOff>0</xdr:rowOff>
    </xdr:from>
    <xdr:ext cx="76200" cy="228600"/>
    <xdr:sp macro="" textlink="">
      <xdr:nvSpPr>
        <xdr:cNvPr id="795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281</xdr:row>
      <xdr:rowOff>0</xdr:rowOff>
    </xdr:from>
    <xdr:ext cx="76200" cy="228600"/>
    <xdr:sp macro="" textlink="">
      <xdr:nvSpPr>
        <xdr:cNvPr id="796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281</xdr:row>
      <xdr:rowOff>0</xdr:rowOff>
    </xdr:from>
    <xdr:ext cx="76200" cy="228600"/>
    <xdr:sp macro="" textlink="">
      <xdr:nvSpPr>
        <xdr:cNvPr id="797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281</xdr:row>
      <xdr:rowOff>0</xdr:rowOff>
    </xdr:from>
    <xdr:ext cx="76200" cy="228600"/>
    <xdr:sp macro="" textlink="">
      <xdr:nvSpPr>
        <xdr:cNvPr id="798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281</xdr:row>
      <xdr:rowOff>0</xdr:rowOff>
    </xdr:from>
    <xdr:ext cx="76200" cy="228600"/>
    <xdr:sp macro="" textlink="">
      <xdr:nvSpPr>
        <xdr:cNvPr id="799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283</xdr:row>
      <xdr:rowOff>0</xdr:rowOff>
    </xdr:from>
    <xdr:ext cx="76200" cy="228600"/>
    <xdr:sp macro="" textlink="">
      <xdr:nvSpPr>
        <xdr:cNvPr id="800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283</xdr:row>
      <xdr:rowOff>0</xdr:rowOff>
    </xdr:from>
    <xdr:ext cx="76200" cy="228600"/>
    <xdr:sp macro="" textlink="">
      <xdr:nvSpPr>
        <xdr:cNvPr id="801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283</xdr:row>
      <xdr:rowOff>0</xdr:rowOff>
    </xdr:from>
    <xdr:ext cx="76200" cy="228600"/>
    <xdr:sp macro="" textlink="">
      <xdr:nvSpPr>
        <xdr:cNvPr id="802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284</xdr:row>
      <xdr:rowOff>0</xdr:rowOff>
    </xdr:from>
    <xdr:ext cx="76200" cy="228600"/>
    <xdr:sp macro="" textlink="">
      <xdr:nvSpPr>
        <xdr:cNvPr id="803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284</xdr:row>
      <xdr:rowOff>0</xdr:rowOff>
    </xdr:from>
    <xdr:ext cx="76200" cy="228600"/>
    <xdr:sp macro="" textlink="">
      <xdr:nvSpPr>
        <xdr:cNvPr id="804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284</xdr:row>
      <xdr:rowOff>0</xdr:rowOff>
    </xdr:from>
    <xdr:ext cx="76200" cy="228600"/>
    <xdr:sp macro="" textlink="">
      <xdr:nvSpPr>
        <xdr:cNvPr id="805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284</xdr:row>
      <xdr:rowOff>0</xdr:rowOff>
    </xdr:from>
    <xdr:ext cx="76200" cy="228600"/>
    <xdr:sp macro="" textlink="">
      <xdr:nvSpPr>
        <xdr:cNvPr id="806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284</xdr:row>
      <xdr:rowOff>0</xdr:rowOff>
    </xdr:from>
    <xdr:ext cx="76200" cy="228600"/>
    <xdr:sp macro="" textlink="">
      <xdr:nvSpPr>
        <xdr:cNvPr id="807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284</xdr:row>
      <xdr:rowOff>0</xdr:rowOff>
    </xdr:from>
    <xdr:ext cx="76200" cy="228600"/>
    <xdr:sp macro="" textlink="">
      <xdr:nvSpPr>
        <xdr:cNvPr id="808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284</xdr:row>
      <xdr:rowOff>0</xdr:rowOff>
    </xdr:from>
    <xdr:ext cx="76200" cy="228600"/>
    <xdr:sp macro="" textlink="">
      <xdr:nvSpPr>
        <xdr:cNvPr id="809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284</xdr:row>
      <xdr:rowOff>0</xdr:rowOff>
    </xdr:from>
    <xdr:ext cx="76200" cy="228600"/>
    <xdr:sp macro="" textlink="">
      <xdr:nvSpPr>
        <xdr:cNvPr id="810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290</xdr:row>
      <xdr:rowOff>0</xdr:rowOff>
    </xdr:from>
    <xdr:ext cx="76200" cy="228600"/>
    <xdr:sp macro="" textlink="">
      <xdr:nvSpPr>
        <xdr:cNvPr id="811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290</xdr:row>
      <xdr:rowOff>0</xdr:rowOff>
    </xdr:from>
    <xdr:ext cx="76200" cy="228600"/>
    <xdr:sp macro="" textlink="">
      <xdr:nvSpPr>
        <xdr:cNvPr id="812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290</xdr:row>
      <xdr:rowOff>0</xdr:rowOff>
    </xdr:from>
    <xdr:ext cx="76200" cy="228600"/>
    <xdr:sp macro="" textlink="">
      <xdr:nvSpPr>
        <xdr:cNvPr id="813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290</xdr:row>
      <xdr:rowOff>0</xdr:rowOff>
    </xdr:from>
    <xdr:ext cx="76200" cy="228600"/>
    <xdr:sp macro="" textlink="">
      <xdr:nvSpPr>
        <xdr:cNvPr id="814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292</xdr:row>
      <xdr:rowOff>0</xdr:rowOff>
    </xdr:from>
    <xdr:ext cx="76200" cy="228600"/>
    <xdr:sp macro="" textlink="">
      <xdr:nvSpPr>
        <xdr:cNvPr id="815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292</xdr:row>
      <xdr:rowOff>0</xdr:rowOff>
    </xdr:from>
    <xdr:ext cx="76200" cy="228600"/>
    <xdr:sp macro="" textlink="">
      <xdr:nvSpPr>
        <xdr:cNvPr id="816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292</xdr:row>
      <xdr:rowOff>0</xdr:rowOff>
    </xdr:from>
    <xdr:ext cx="76200" cy="228600"/>
    <xdr:sp macro="" textlink="">
      <xdr:nvSpPr>
        <xdr:cNvPr id="817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293</xdr:row>
      <xdr:rowOff>0</xdr:rowOff>
    </xdr:from>
    <xdr:ext cx="76200" cy="228600"/>
    <xdr:sp macro="" textlink="">
      <xdr:nvSpPr>
        <xdr:cNvPr id="818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293</xdr:row>
      <xdr:rowOff>0</xdr:rowOff>
    </xdr:from>
    <xdr:ext cx="76200" cy="228600"/>
    <xdr:sp macro="" textlink="">
      <xdr:nvSpPr>
        <xdr:cNvPr id="819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293</xdr:row>
      <xdr:rowOff>0</xdr:rowOff>
    </xdr:from>
    <xdr:ext cx="76200" cy="228600"/>
    <xdr:sp macro="" textlink="">
      <xdr:nvSpPr>
        <xdr:cNvPr id="820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293</xdr:row>
      <xdr:rowOff>0</xdr:rowOff>
    </xdr:from>
    <xdr:ext cx="76200" cy="228600"/>
    <xdr:sp macro="" textlink="">
      <xdr:nvSpPr>
        <xdr:cNvPr id="821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293</xdr:row>
      <xdr:rowOff>0</xdr:rowOff>
    </xdr:from>
    <xdr:ext cx="76200" cy="228600"/>
    <xdr:sp macro="" textlink="">
      <xdr:nvSpPr>
        <xdr:cNvPr id="822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293</xdr:row>
      <xdr:rowOff>0</xdr:rowOff>
    </xdr:from>
    <xdr:ext cx="76200" cy="228600"/>
    <xdr:sp macro="" textlink="">
      <xdr:nvSpPr>
        <xdr:cNvPr id="823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293</xdr:row>
      <xdr:rowOff>0</xdr:rowOff>
    </xdr:from>
    <xdr:ext cx="76200" cy="228600"/>
    <xdr:sp macro="" textlink="">
      <xdr:nvSpPr>
        <xdr:cNvPr id="824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293</xdr:row>
      <xdr:rowOff>0</xdr:rowOff>
    </xdr:from>
    <xdr:ext cx="76200" cy="228600"/>
    <xdr:sp macro="" textlink="">
      <xdr:nvSpPr>
        <xdr:cNvPr id="825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304</xdr:row>
      <xdr:rowOff>0</xdr:rowOff>
    </xdr:from>
    <xdr:ext cx="76200" cy="228600"/>
    <xdr:sp macro="" textlink="">
      <xdr:nvSpPr>
        <xdr:cNvPr id="826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304</xdr:row>
      <xdr:rowOff>0</xdr:rowOff>
    </xdr:from>
    <xdr:ext cx="76200" cy="228600"/>
    <xdr:sp macro="" textlink="">
      <xdr:nvSpPr>
        <xdr:cNvPr id="827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304</xdr:row>
      <xdr:rowOff>0</xdr:rowOff>
    </xdr:from>
    <xdr:ext cx="76200" cy="228600"/>
    <xdr:sp macro="" textlink="">
      <xdr:nvSpPr>
        <xdr:cNvPr id="828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304</xdr:row>
      <xdr:rowOff>0</xdr:rowOff>
    </xdr:from>
    <xdr:ext cx="76200" cy="228600"/>
    <xdr:sp macro="" textlink="">
      <xdr:nvSpPr>
        <xdr:cNvPr id="829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306</xdr:row>
      <xdr:rowOff>0</xdr:rowOff>
    </xdr:from>
    <xdr:ext cx="76200" cy="228600"/>
    <xdr:sp macro="" textlink="">
      <xdr:nvSpPr>
        <xdr:cNvPr id="830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306</xdr:row>
      <xdr:rowOff>0</xdr:rowOff>
    </xdr:from>
    <xdr:ext cx="76200" cy="228600"/>
    <xdr:sp macro="" textlink="">
      <xdr:nvSpPr>
        <xdr:cNvPr id="831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306</xdr:row>
      <xdr:rowOff>0</xdr:rowOff>
    </xdr:from>
    <xdr:ext cx="76200" cy="228600"/>
    <xdr:sp macro="" textlink="">
      <xdr:nvSpPr>
        <xdr:cNvPr id="832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307</xdr:row>
      <xdr:rowOff>0</xdr:rowOff>
    </xdr:from>
    <xdr:ext cx="76200" cy="228600"/>
    <xdr:sp macro="" textlink="">
      <xdr:nvSpPr>
        <xdr:cNvPr id="833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307</xdr:row>
      <xdr:rowOff>0</xdr:rowOff>
    </xdr:from>
    <xdr:ext cx="76200" cy="228600"/>
    <xdr:sp macro="" textlink="">
      <xdr:nvSpPr>
        <xdr:cNvPr id="834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307</xdr:row>
      <xdr:rowOff>0</xdr:rowOff>
    </xdr:from>
    <xdr:ext cx="76200" cy="228600"/>
    <xdr:sp macro="" textlink="">
      <xdr:nvSpPr>
        <xdr:cNvPr id="835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307</xdr:row>
      <xdr:rowOff>0</xdr:rowOff>
    </xdr:from>
    <xdr:ext cx="76200" cy="228600"/>
    <xdr:sp macro="" textlink="">
      <xdr:nvSpPr>
        <xdr:cNvPr id="836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307</xdr:row>
      <xdr:rowOff>0</xdr:rowOff>
    </xdr:from>
    <xdr:ext cx="76200" cy="228600"/>
    <xdr:sp macro="" textlink="">
      <xdr:nvSpPr>
        <xdr:cNvPr id="837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307</xdr:row>
      <xdr:rowOff>0</xdr:rowOff>
    </xdr:from>
    <xdr:ext cx="76200" cy="228600"/>
    <xdr:sp macro="" textlink="">
      <xdr:nvSpPr>
        <xdr:cNvPr id="838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307</xdr:row>
      <xdr:rowOff>0</xdr:rowOff>
    </xdr:from>
    <xdr:ext cx="76200" cy="228600"/>
    <xdr:sp macro="" textlink="">
      <xdr:nvSpPr>
        <xdr:cNvPr id="839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307</xdr:row>
      <xdr:rowOff>0</xdr:rowOff>
    </xdr:from>
    <xdr:ext cx="76200" cy="228600"/>
    <xdr:sp macro="" textlink="">
      <xdr:nvSpPr>
        <xdr:cNvPr id="840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312</xdr:row>
      <xdr:rowOff>0</xdr:rowOff>
    </xdr:from>
    <xdr:ext cx="76200" cy="228600"/>
    <xdr:sp macro="" textlink="">
      <xdr:nvSpPr>
        <xdr:cNvPr id="841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312</xdr:row>
      <xdr:rowOff>0</xdr:rowOff>
    </xdr:from>
    <xdr:ext cx="76200" cy="228600"/>
    <xdr:sp macro="" textlink="">
      <xdr:nvSpPr>
        <xdr:cNvPr id="842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312</xdr:row>
      <xdr:rowOff>0</xdr:rowOff>
    </xdr:from>
    <xdr:ext cx="76200" cy="228600"/>
    <xdr:sp macro="" textlink="">
      <xdr:nvSpPr>
        <xdr:cNvPr id="843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312</xdr:row>
      <xdr:rowOff>0</xdr:rowOff>
    </xdr:from>
    <xdr:ext cx="76200" cy="228600"/>
    <xdr:sp macro="" textlink="">
      <xdr:nvSpPr>
        <xdr:cNvPr id="844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314</xdr:row>
      <xdr:rowOff>0</xdr:rowOff>
    </xdr:from>
    <xdr:ext cx="76200" cy="228600"/>
    <xdr:sp macro="" textlink="">
      <xdr:nvSpPr>
        <xdr:cNvPr id="845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314</xdr:row>
      <xdr:rowOff>0</xdr:rowOff>
    </xdr:from>
    <xdr:ext cx="76200" cy="228600"/>
    <xdr:sp macro="" textlink="">
      <xdr:nvSpPr>
        <xdr:cNvPr id="846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314</xdr:row>
      <xdr:rowOff>0</xdr:rowOff>
    </xdr:from>
    <xdr:ext cx="76200" cy="228600"/>
    <xdr:sp macro="" textlink="">
      <xdr:nvSpPr>
        <xdr:cNvPr id="847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315</xdr:row>
      <xdr:rowOff>0</xdr:rowOff>
    </xdr:from>
    <xdr:ext cx="76200" cy="228600"/>
    <xdr:sp macro="" textlink="">
      <xdr:nvSpPr>
        <xdr:cNvPr id="848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315</xdr:row>
      <xdr:rowOff>0</xdr:rowOff>
    </xdr:from>
    <xdr:ext cx="76200" cy="228600"/>
    <xdr:sp macro="" textlink="">
      <xdr:nvSpPr>
        <xdr:cNvPr id="849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315</xdr:row>
      <xdr:rowOff>0</xdr:rowOff>
    </xdr:from>
    <xdr:ext cx="76200" cy="228600"/>
    <xdr:sp macro="" textlink="">
      <xdr:nvSpPr>
        <xdr:cNvPr id="850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315</xdr:row>
      <xdr:rowOff>0</xdr:rowOff>
    </xdr:from>
    <xdr:ext cx="76200" cy="228600"/>
    <xdr:sp macro="" textlink="">
      <xdr:nvSpPr>
        <xdr:cNvPr id="851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315</xdr:row>
      <xdr:rowOff>0</xdr:rowOff>
    </xdr:from>
    <xdr:ext cx="76200" cy="228600"/>
    <xdr:sp macro="" textlink="">
      <xdr:nvSpPr>
        <xdr:cNvPr id="852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315</xdr:row>
      <xdr:rowOff>0</xdr:rowOff>
    </xdr:from>
    <xdr:ext cx="76200" cy="228600"/>
    <xdr:sp macro="" textlink="">
      <xdr:nvSpPr>
        <xdr:cNvPr id="853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315</xdr:row>
      <xdr:rowOff>0</xdr:rowOff>
    </xdr:from>
    <xdr:ext cx="76200" cy="228600"/>
    <xdr:sp macro="" textlink="">
      <xdr:nvSpPr>
        <xdr:cNvPr id="854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315</xdr:row>
      <xdr:rowOff>0</xdr:rowOff>
    </xdr:from>
    <xdr:ext cx="76200" cy="228600"/>
    <xdr:sp macro="" textlink="">
      <xdr:nvSpPr>
        <xdr:cNvPr id="855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290</xdr:row>
      <xdr:rowOff>0</xdr:rowOff>
    </xdr:from>
    <xdr:ext cx="76200" cy="228600"/>
    <xdr:sp macro="" textlink="">
      <xdr:nvSpPr>
        <xdr:cNvPr id="856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290</xdr:row>
      <xdr:rowOff>0</xdr:rowOff>
    </xdr:from>
    <xdr:ext cx="76200" cy="228600"/>
    <xdr:sp macro="" textlink="">
      <xdr:nvSpPr>
        <xdr:cNvPr id="857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290</xdr:row>
      <xdr:rowOff>0</xdr:rowOff>
    </xdr:from>
    <xdr:ext cx="76200" cy="228600"/>
    <xdr:sp macro="" textlink="">
      <xdr:nvSpPr>
        <xdr:cNvPr id="858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290</xdr:row>
      <xdr:rowOff>0</xdr:rowOff>
    </xdr:from>
    <xdr:ext cx="76200" cy="228600"/>
    <xdr:sp macro="" textlink="">
      <xdr:nvSpPr>
        <xdr:cNvPr id="859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292</xdr:row>
      <xdr:rowOff>0</xdr:rowOff>
    </xdr:from>
    <xdr:ext cx="76200" cy="228600"/>
    <xdr:sp macro="" textlink="">
      <xdr:nvSpPr>
        <xdr:cNvPr id="860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292</xdr:row>
      <xdr:rowOff>0</xdr:rowOff>
    </xdr:from>
    <xdr:ext cx="76200" cy="228600"/>
    <xdr:sp macro="" textlink="">
      <xdr:nvSpPr>
        <xdr:cNvPr id="861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292</xdr:row>
      <xdr:rowOff>0</xdr:rowOff>
    </xdr:from>
    <xdr:ext cx="76200" cy="228600"/>
    <xdr:sp macro="" textlink="">
      <xdr:nvSpPr>
        <xdr:cNvPr id="862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293</xdr:row>
      <xdr:rowOff>0</xdr:rowOff>
    </xdr:from>
    <xdr:ext cx="76200" cy="228600"/>
    <xdr:sp macro="" textlink="">
      <xdr:nvSpPr>
        <xdr:cNvPr id="863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293</xdr:row>
      <xdr:rowOff>0</xdr:rowOff>
    </xdr:from>
    <xdr:ext cx="76200" cy="228600"/>
    <xdr:sp macro="" textlink="">
      <xdr:nvSpPr>
        <xdr:cNvPr id="864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293</xdr:row>
      <xdr:rowOff>0</xdr:rowOff>
    </xdr:from>
    <xdr:ext cx="76200" cy="228600"/>
    <xdr:sp macro="" textlink="">
      <xdr:nvSpPr>
        <xdr:cNvPr id="865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293</xdr:row>
      <xdr:rowOff>0</xdr:rowOff>
    </xdr:from>
    <xdr:ext cx="76200" cy="228600"/>
    <xdr:sp macro="" textlink="">
      <xdr:nvSpPr>
        <xdr:cNvPr id="866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293</xdr:row>
      <xdr:rowOff>0</xdr:rowOff>
    </xdr:from>
    <xdr:ext cx="76200" cy="228600"/>
    <xdr:sp macro="" textlink="">
      <xdr:nvSpPr>
        <xdr:cNvPr id="867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293</xdr:row>
      <xdr:rowOff>0</xdr:rowOff>
    </xdr:from>
    <xdr:ext cx="76200" cy="228600"/>
    <xdr:sp macro="" textlink="">
      <xdr:nvSpPr>
        <xdr:cNvPr id="868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293</xdr:row>
      <xdr:rowOff>0</xdr:rowOff>
    </xdr:from>
    <xdr:ext cx="76200" cy="228600"/>
    <xdr:sp macro="" textlink="">
      <xdr:nvSpPr>
        <xdr:cNvPr id="869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293</xdr:row>
      <xdr:rowOff>0</xdr:rowOff>
    </xdr:from>
    <xdr:ext cx="76200" cy="228600"/>
    <xdr:sp macro="" textlink="">
      <xdr:nvSpPr>
        <xdr:cNvPr id="870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298</xdr:row>
      <xdr:rowOff>0</xdr:rowOff>
    </xdr:from>
    <xdr:ext cx="76200" cy="228600"/>
    <xdr:sp macro="" textlink="">
      <xdr:nvSpPr>
        <xdr:cNvPr id="871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298</xdr:row>
      <xdr:rowOff>0</xdr:rowOff>
    </xdr:from>
    <xdr:ext cx="76200" cy="228600"/>
    <xdr:sp macro="" textlink="">
      <xdr:nvSpPr>
        <xdr:cNvPr id="872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298</xdr:row>
      <xdr:rowOff>0</xdr:rowOff>
    </xdr:from>
    <xdr:ext cx="76200" cy="228600"/>
    <xdr:sp macro="" textlink="">
      <xdr:nvSpPr>
        <xdr:cNvPr id="873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298</xdr:row>
      <xdr:rowOff>0</xdr:rowOff>
    </xdr:from>
    <xdr:ext cx="76200" cy="228600"/>
    <xdr:sp macro="" textlink="">
      <xdr:nvSpPr>
        <xdr:cNvPr id="874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300</xdr:row>
      <xdr:rowOff>0</xdr:rowOff>
    </xdr:from>
    <xdr:ext cx="76200" cy="228600"/>
    <xdr:sp macro="" textlink="">
      <xdr:nvSpPr>
        <xdr:cNvPr id="875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300</xdr:row>
      <xdr:rowOff>0</xdr:rowOff>
    </xdr:from>
    <xdr:ext cx="76200" cy="228600"/>
    <xdr:sp macro="" textlink="">
      <xdr:nvSpPr>
        <xdr:cNvPr id="876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300</xdr:row>
      <xdr:rowOff>0</xdr:rowOff>
    </xdr:from>
    <xdr:ext cx="76200" cy="228600"/>
    <xdr:sp macro="" textlink="">
      <xdr:nvSpPr>
        <xdr:cNvPr id="877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301</xdr:row>
      <xdr:rowOff>0</xdr:rowOff>
    </xdr:from>
    <xdr:ext cx="76200" cy="228600"/>
    <xdr:sp macro="" textlink="">
      <xdr:nvSpPr>
        <xdr:cNvPr id="878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301</xdr:row>
      <xdr:rowOff>0</xdr:rowOff>
    </xdr:from>
    <xdr:ext cx="76200" cy="228600"/>
    <xdr:sp macro="" textlink="">
      <xdr:nvSpPr>
        <xdr:cNvPr id="879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301</xdr:row>
      <xdr:rowOff>0</xdr:rowOff>
    </xdr:from>
    <xdr:ext cx="76200" cy="228600"/>
    <xdr:sp macro="" textlink="">
      <xdr:nvSpPr>
        <xdr:cNvPr id="880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301</xdr:row>
      <xdr:rowOff>0</xdr:rowOff>
    </xdr:from>
    <xdr:ext cx="76200" cy="228600"/>
    <xdr:sp macro="" textlink="">
      <xdr:nvSpPr>
        <xdr:cNvPr id="881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301</xdr:row>
      <xdr:rowOff>0</xdr:rowOff>
    </xdr:from>
    <xdr:ext cx="76200" cy="228600"/>
    <xdr:sp macro="" textlink="">
      <xdr:nvSpPr>
        <xdr:cNvPr id="882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301</xdr:row>
      <xdr:rowOff>0</xdr:rowOff>
    </xdr:from>
    <xdr:ext cx="76200" cy="228600"/>
    <xdr:sp macro="" textlink="">
      <xdr:nvSpPr>
        <xdr:cNvPr id="883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301</xdr:row>
      <xdr:rowOff>0</xdr:rowOff>
    </xdr:from>
    <xdr:ext cx="76200" cy="228600"/>
    <xdr:sp macro="" textlink="">
      <xdr:nvSpPr>
        <xdr:cNvPr id="884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301</xdr:row>
      <xdr:rowOff>0</xdr:rowOff>
    </xdr:from>
    <xdr:ext cx="76200" cy="228600"/>
    <xdr:sp macro="" textlink="">
      <xdr:nvSpPr>
        <xdr:cNvPr id="885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312</xdr:row>
      <xdr:rowOff>0</xdr:rowOff>
    </xdr:from>
    <xdr:ext cx="76200" cy="228600"/>
    <xdr:sp macro="" textlink="">
      <xdr:nvSpPr>
        <xdr:cNvPr id="886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312</xdr:row>
      <xdr:rowOff>0</xdr:rowOff>
    </xdr:from>
    <xdr:ext cx="76200" cy="228600"/>
    <xdr:sp macro="" textlink="">
      <xdr:nvSpPr>
        <xdr:cNvPr id="887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312</xdr:row>
      <xdr:rowOff>0</xdr:rowOff>
    </xdr:from>
    <xdr:ext cx="76200" cy="228600"/>
    <xdr:sp macro="" textlink="">
      <xdr:nvSpPr>
        <xdr:cNvPr id="888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312</xdr:row>
      <xdr:rowOff>0</xdr:rowOff>
    </xdr:from>
    <xdr:ext cx="76200" cy="228600"/>
    <xdr:sp macro="" textlink="">
      <xdr:nvSpPr>
        <xdr:cNvPr id="889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314</xdr:row>
      <xdr:rowOff>0</xdr:rowOff>
    </xdr:from>
    <xdr:ext cx="76200" cy="228600"/>
    <xdr:sp macro="" textlink="">
      <xdr:nvSpPr>
        <xdr:cNvPr id="890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314</xdr:row>
      <xdr:rowOff>0</xdr:rowOff>
    </xdr:from>
    <xdr:ext cx="76200" cy="228600"/>
    <xdr:sp macro="" textlink="">
      <xdr:nvSpPr>
        <xdr:cNvPr id="891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314</xdr:row>
      <xdr:rowOff>0</xdr:rowOff>
    </xdr:from>
    <xdr:ext cx="76200" cy="228600"/>
    <xdr:sp macro="" textlink="">
      <xdr:nvSpPr>
        <xdr:cNvPr id="892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315</xdr:row>
      <xdr:rowOff>0</xdr:rowOff>
    </xdr:from>
    <xdr:ext cx="76200" cy="228600"/>
    <xdr:sp macro="" textlink="">
      <xdr:nvSpPr>
        <xdr:cNvPr id="893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315</xdr:row>
      <xdr:rowOff>0</xdr:rowOff>
    </xdr:from>
    <xdr:ext cx="76200" cy="228600"/>
    <xdr:sp macro="" textlink="">
      <xdr:nvSpPr>
        <xdr:cNvPr id="894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315</xdr:row>
      <xdr:rowOff>0</xdr:rowOff>
    </xdr:from>
    <xdr:ext cx="76200" cy="228600"/>
    <xdr:sp macro="" textlink="">
      <xdr:nvSpPr>
        <xdr:cNvPr id="895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315</xdr:row>
      <xdr:rowOff>0</xdr:rowOff>
    </xdr:from>
    <xdr:ext cx="76200" cy="228600"/>
    <xdr:sp macro="" textlink="">
      <xdr:nvSpPr>
        <xdr:cNvPr id="896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315</xdr:row>
      <xdr:rowOff>0</xdr:rowOff>
    </xdr:from>
    <xdr:ext cx="76200" cy="228600"/>
    <xdr:sp macro="" textlink="">
      <xdr:nvSpPr>
        <xdr:cNvPr id="897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315</xdr:row>
      <xdr:rowOff>0</xdr:rowOff>
    </xdr:from>
    <xdr:ext cx="76200" cy="228600"/>
    <xdr:sp macro="" textlink="">
      <xdr:nvSpPr>
        <xdr:cNvPr id="898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315</xdr:row>
      <xdr:rowOff>0</xdr:rowOff>
    </xdr:from>
    <xdr:ext cx="76200" cy="228600"/>
    <xdr:sp macro="" textlink="">
      <xdr:nvSpPr>
        <xdr:cNvPr id="899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315</xdr:row>
      <xdr:rowOff>0</xdr:rowOff>
    </xdr:from>
    <xdr:ext cx="76200" cy="228600"/>
    <xdr:sp macro="" textlink="">
      <xdr:nvSpPr>
        <xdr:cNvPr id="900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321</xdr:row>
      <xdr:rowOff>0</xdr:rowOff>
    </xdr:from>
    <xdr:ext cx="76200" cy="228600"/>
    <xdr:sp macro="" textlink="">
      <xdr:nvSpPr>
        <xdr:cNvPr id="901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321</xdr:row>
      <xdr:rowOff>0</xdr:rowOff>
    </xdr:from>
    <xdr:ext cx="76200" cy="228600"/>
    <xdr:sp macro="" textlink="">
      <xdr:nvSpPr>
        <xdr:cNvPr id="902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321</xdr:row>
      <xdr:rowOff>0</xdr:rowOff>
    </xdr:from>
    <xdr:ext cx="76200" cy="228600"/>
    <xdr:sp macro="" textlink="">
      <xdr:nvSpPr>
        <xdr:cNvPr id="903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321</xdr:row>
      <xdr:rowOff>0</xdr:rowOff>
    </xdr:from>
    <xdr:ext cx="76200" cy="228600"/>
    <xdr:sp macro="" textlink="">
      <xdr:nvSpPr>
        <xdr:cNvPr id="904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323</xdr:row>
      <xdr:rowOff>0</xdr:rowOff>
    </xdr:from>
    <xdr:ext cx="76200" cy="228600"/>
    <xdr:sp macro="" textlink="">
      <xdr:nvSpPr>
        <xdr:cNvPr id="905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323</xdr:row>
      <xdr:rowOff>0</xdr:rowOff>
    </xdr:from>
    <xdr:ext cx="76200" cy="228600"/>
    <xdr:sp macro="" textlink="">
      <xdr:nvSpPr>
        <xdr:cNvPr id="906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323</xdr:row>
      <xdr:rowOff>0</xdr:rowOff>
    </xdr:from>
    <xdr:ext cx="76200" cy="228600"/>
    <xdr:sp macro="" textlink="">
      <xdr:nvSpPr>
        <xdr:cNvPr id="907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324</xdr:row>
      <xdr:rowOff>0</xdr:rowOff>
    </xdr:from>
    <xdr:ext cx="76200" cy="228600"/>
    <xdr:sp macro="" textlink="">
      <xdr:nvSpPr>
        <xdr:cNvPr id="908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324</xdr:row>
      <xdr:rowOff>0</xdr:rowOff>
    </xdr:from>
    <xdr:ext cx="76200" cy="228600"/>
    <xdr:sp macro="" textlink="">
      <xdr:nvSpPr>
        <xdr:cNvPr id="909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324</xdr:row>
      <xdr:rowOff>0</xdr:rowOff>
    </xdr:from>
    <xdr:ext cx="76200" cy="228600"/>
    <xdr:sp macro="" textlink="">
      <xdr:nvSpPr>
        <xdr:cNvPr id="910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324</xdr:row>
      <xdr:rowOff>0</xdr:rowOff>
    </xdr:from>
    <xdr:ext cx="76200" cy="228600"/>
    <xdr:sp macro="" textlink="">
      <xdr:nvSpPr>
        <xdr:cNvPr id="911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324</xdr:row>
      <xdr:rowOff>0</xdr:rowOff>
    </xdr:from>
    <xdr:ext cx="76200" cy="228600"/>
    <xdr:sp macro="" textlink="">
      <xdr:nvSpPr>
        <xdr:cNvPr id="912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324</xdr:row>
      <xdr:rowOff>0</xdr:rowOff>
    </xdr:from>
    <xdr:ext cx="76200" cy="228600"/>
    <xdr:sp macro="" textlink="">
      <xdr:nvSpPr>
        <xdr:cNvPr id="913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324</xdr:row>
      <xdr:rowOff>0</xdr:rowOff>
    </xdr:from>
    <xdr:ext cx="76200" cy="228600"/>
    <xdr:sp macro="" textlink="">
      <xdr:nvSpPr>
        <xdr:cNvPr id="914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324</xdr:row>
      <xdr:rowOff>0</xdr:rowOff>
    </xdr:from>
    <xdr:ext cx="76200" cy="228600"/>
    <xdr:sp macro="" textlink="">
      <xdr:nvSpPr>
        <xdr:cNvPr id="915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321</xdr:row>
      <xdr:rowOff>0</xdr:rowOff>
    </xdr:from>
    <xdr:ext cx="76200" cy="228600"/>
    <xdr:sp macro="" textlink="">
      <xdr:nvSpPr>
        <xdr:cNvPr id="916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321</xdr:row>
      <xdr:rowOff>0</xdr:rowOff>
    </xdr:from>
    <xdr:ext cx="76200" cy="228600"/>
    <xdr:sp macro="" textlink="">
      <xdr:nvSpPr>
        <xdr:cNvPr id="917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321</xdr:row>
      <xdr:rowOff>0</xdr:rowOff>
    </xdr:from>
    <xdr:ext cx="76200" cy="228600"/>
    <xdr:sp macro="" textlink="">
      <xdr:nvSpPr>
        <xdr:cNvPr id="918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321</xdr:row>
      <xdr:rowOff>0</xdr:rowOff>
    </xdr:from>
    <xdr:ext cx="76200" cy="228600"/>
    <xdr:sp macro="" textlink="">
      <xdr:nvSpPr>
        <xdr:cNvPr id="919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323</xdr:row>
      <xdr:rowOff>0</xdr:rowOff>
    </xdr:from>
    <xdr:ext cx="76200" cy="228600"/>
    <xdr:sp macro="" textlink="">
      <xdr:nvSpPr>
        <xdr:cNvPr id="920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323</xdr:row>
      <xdr:rowOff>0</xdr:rowOff>
    </xdr:from>
    <xdr:ext cx="76200" cy="228600"/>
    <xdr:sp macro="" textlink="">
      <xdr:nvSpPr>
        <xdr:cNvPr id="921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323</xdr:row>
      <xdr:rowOff>0</xdr:rowOff>
    </xdr:from>
    <xdr:ext cx="76200" cy="228600"/>
    <xdr:sp macro="" textlink="">
      <xdr:nvSpPr>
        <xdr:cNvPr id="922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324</xdr:row>
      <xdr:rowOff>0</xdr:rowOff>
    </xdr:from>
    <xdr:ext cx="76200" cy="228600"/>
    <xdr:sp macro="" textlink="">
      <xdr:nvSpPr>
        <xdr:cNvPr id="923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324</xdr:row>
      <xdr:rowOff>0</xdr:rowOff>
    </xdr:from>
    <xdr:ext cx="76200" cy="228600"/>
    <xdr:sp macro="" textlink="">
      <xdr:nvSpPr>
        <xdr:cNvPr id="924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324</xdr:row>
      <xdr:rowOff>0</xdr:rowOff>
    </xdr:from>
    <xdr:ext cx="76200" cy="228600"/>
    <xdr:sp macro="" textlink="">
      <xdr:nvSpPr>
        <xdr:cNvPr id="925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324</xdr:row>
      <xdr:rowOff>0</xdr:rowOff>
    </xdr:from>
    <xdr:ext cx="76200" cy="228600"/>
    <xdr:sp macro="" textlink="">
      <xdr:nvSpPr>
        <xdr:cNvPr id="926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324</xdr:row>
      <xdr:rowOff>0</xdr:rowOff>
    </xdr:from>
    <xdr:ext cx="76200" cy="228600"/>
    <xdr:sp macro="" textlink="">
      <xdr:nvSpPr>
        <xdr:cNvPr id="927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324</xdr:row>
      <xdr:rowOff>0</xdr:rowOff>
    </xdr:from>
    <xdr:ext cx="76200" cy="228600"/>
    <xdr:sp macro="" textlink="">
      <xdr:nvSpPr>
        <xdr:cNvPr id="928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324</xdr:row>
      <xdr:rowOff>0</xdr:rowOff>
    </xdr:from>
    <xdr:ext cx="76200" cy="228600"/>
    <xdr:sp macro="" textlink="">
      <xdr:nvSpPr>
        <xdr:cNvPr id="929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324</xdr:row>
      <xdr:rowOff>0</xdr:rowOff>
    </xdr:from>
    <xdr:ext cx="76200" cy="228600"/>
    <xdr:sp macro="" textlink="">
      <xdr:nvSpPr>
        <xdr:cNvPr id="930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330</xdr:row>
      <xdr:rowOff>0</xdr:rowOff>
    </xdr:from>
    <xdr:ext cx="76200" cy="228600"/>
    <xdr:sp macro="" textlink="">
      <xdr:nvSpPr>
        <xdr:cNvPr id="931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330</xdr:row>
      <xdr:rowOff>0</xdr:rowOff>
    </xdr:from>
    <xdr:ext cx="76200" cy="228600"/>
    <xdr:sp macro="" textlink="">
      <xdr:nvSpPr>
        <xdr:cNvPr id="932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330</xdr:row>
      <xdr:rowOff>0</xdr:rowOff>
    </xdr:from>
    <xdr:ext cx="76200" cy="228600"/>
    <xdr:sp macro="" textlink="">
      <xdr:nvSpPr>
        <xdr:cNvPr id="933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330</xdr:row>
      <xdr:rowOff>0</xdr:rowOff>
    </xdr:from>
    <xdr:ext cx="76200" cy="228600"/>
    <xdr:sp macro="" textlink="">
      <xdr:nvSpPr>
        <xdr:cNvPr id="934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332</xdr:row>
      <xdr:rowOff>0</xdr:rowOff>
    </xdr:from>
    <xdr:ext cx="76200" cy="228600"/>
    <xdr:sp macro="" textlink="">
      <xdr:nvSpPr>
        <xdr:cNvPr id="935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332</xdr:row>
      <xdr:rowOff>0</xdr:rowOff>
    </xdr:from>
    <xdr:ext cx="76200" cy="228600"/>
    <xdr:sp macro="" textlink="">
      <xdr:nvSpPr>
        <xdr:cNvPr id="936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332</xdr:row>
      <xdr:rowOff>0</xdr:rowOff>
    </xdr:from>
    <xdr:ext cx="76200" cy="228600"/>
    <xdr:sp macro="" textlink="">
      <xdr:nvSpPr>
        <xdr:cNvPr id="937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333</xdr:row>
      <xdr:rowOff>0</xdr:rowOff>
    </xdr:from>
    <xdr:ext cx="76200" cy="228600"/>
    <xdr:sp macro="" textlink="">
      <xdr:nvSpPr>
        <xdr:cNvPr id="938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333</xdr:row>
      <xdr:rowOff>0</xdr:rowOff>
    </xdr:from>
    <xdr:ext cx="76200" cy="228600"/>
    <xdr:sp macro="" textlink="">
      <xdr:nvSpPr>
        <xdr:cNvPr id="939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333</xdr:row>
      <xdr:rowOff>0</xdr:rowOff>
    </xdr:from>
    <xdr:ext cx="76200" cy="228600"/>
    <xdr:sp macro="" textlink="">
      <xdr:nvSpPr>
        <xdr:cNvPr id="940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333</xdr:row>
      <xdr:rowOff>0</xdr:rowOff>
    </xdr:from>
    <xdr:ext cx="76200" cy="228600"/>
    <xdr:sp macro="" textlink="">
      <xdr:nvSpPr>
        <xdr:cNvPr id="941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333</xdr:row>
      <xdr:rowOff>0</xdr:rowOff>
    </xdr:from>
    <xdr:ext cx="76200" cy="228600"/>
    <xdr:sp macro="" textlink="">
      <xdr:nvSpPr>
        <xdr:cNvPr id="942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333</xdr:row>
      <xdr:rowOff>0</xdr:rowOff>
    </xdr:from>
    <xdr:ext cx="76200" cy="228600"/>
    <xdr:sp macro="" textlink="">
      <xdr:nvSpPr>
        <xdr:cNvPr id="943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333</xdr:row>
      <xdr:rowOff>0</xdr:rowOff>
    </xdr:from>
    <xdr:ext cx="76200" cy="228600"/>
    <xdr:sp macro="" textlink="">
      <xdr:nvSpPr>
        <xdr:cNvPr id="944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333</xdr:row>
      <xdr:rowOff>0</xdr:rowOff>
    </xdr:from>
    <xdr:ext cx="76200" cy="228600"/>
    <xdr:sp macro="" textlink="">
      <xdr:nvSpPr>
        <xdr:cNvPr id="945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300</xdr:row>
      <xdr:rowOff>0</xdr:rowOff>
    </xdr:from>
    <xdr:ext cx="76200" cy="228600"/>
    <xdr:sp macro="" textlink="">
      <xdr:nvSpPr>
        <xdr:cNvPr id="946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300</xdr:row>
      <xdr:rowOff>0</xdr:rowOff>
    </xdr:from>
    <xdr:ext cx="76200" cy="228600"/>
    <xdr:sp macro="" textlink="">
      <xdr:nvSpPr>
        <xdr:cNvPr id="947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300</xdr:row>
      <xdr:rowOff>0</xdr:rowOff>
    </xdr:from>
    <xdr:ext cx="76200" cy="228600"/>
    <xdr:sp macro="" textlink="">
      <xdr:nvSpPr>
        <xdr:cNvPr id="948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300</xdr:row>
      <xdr:rowOff>0</xdr:rowOff>
    </xdr:from>
    <xdr:ext cx="76200" cy="228600"/>
    <xdr:sp macro="" textlink="">
      <xdr:nvSpPr>
        <xdr:cNvPr id="949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302</xdr:row>
      <xdr:rowOff>0</xdr:rowOff>
    </xdr:from>
    <xdr:ext cx="76200" cy="228600"/>
    <xdr:sp macro="" textlink="">
      <xdr:nvSpPr>
        <xdr:cNvPr id="950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302</xdr:row>
      <xdr:rowOff>0</xdr:rowOff>
    </xdr:from>
    <xdr:ext cx="76200" cy="228600"/>
    <xdr:sp macro="" textlink="">
      <xdr:nvSpPr>
        <xdr:cNvPr id="951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302</xdr:row>
      <xdr:rowOff>0</xdr:rowOff>
    </xdr:from>
    <xdr:ext cx="76200" cy="228600"/>
    <xdr:sp macro="" textlink="">
      <xdr:nvSpPr>
        <xdr:cNvPr id="952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303</xdr:row>
      <xdr:rowOff>0</xdr:rowOff>
    </xdr:from>
    <xdr:ext cx="76200" cy="228600"/>
    <xdr:sp macro="" textlink="">
      <xdr:nvSpPr>
        <xdr:cNvPr id="953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303</xdr:row>
      <xdr:rowOff>0</xdr:rowOff>
    </xdr:from>
    <xdr:ext cx="76200" cy="228600"/>
    <xdr:sp macro="" textlink="">
      <xdr:nvSpPr>
        <xdr:cNvPr id="954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303</xdr:row>
      <xdr:rowOff>0</xdr:rowOff>
    </xdr:from>
    <xdr:ext cx="76200" cy="228600"/>
    <xdr:sp macro="" textlink="">
      <xdr:nvSpPr>
        <xdr:cNvPr id="955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303</xdr:row>
      <xdr:rowOff>0</xdr:rowOff>
    </xdr:from>
    <xdr:ext cx="76200" cy="228600"/>
    <xdr:sp macro="" textlink="">
      <xdr:nvSpPr>
        <xdr:cNvPr id="956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303</xdr:row>
      <xdr:rowOff>0</xdr:rowOff>
    </xdr:from>
    <xdr:ext cx="76200" cy="228600"/>
    <xdr:sp macro="" textlink="">
      <xdr:nvSpPr>
        <xdr:cNvPr id="957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303</xdr:row>
      <xdr:rowOff>0</xdr:rowOff>
    </xdr:from>
    <xdr:ext cx="76200" cy="228600"/>
    <xdr:sp macro="" textlink="">
      <xdr:nvSpPr>
        <xdr:cNvPr id="958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303</xdr:row>
      <xdr:rowOff>0</xdr:rowOff>
    </xdr:from>
    <xdr:ext cx="76200" cy="228600"/>
    <xdr:sp macro="" textlink="">
      <xdr:nvSpPr>
        <xdr:cNvPr id="959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303</xdr:row>
      <xdr:rowOff>0</xdr:rowOff>
    </xdr:from>
    <xdr:ext cx="76200" cy="228600"/>
    <xdr:sp macro="" textlink="">
      <xdr:nvSpPr>
        <xdr:cNvPr id="960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308</xdr:row>
      <xdr:rowOff>0</xdr:rowOff>
    </xdr:from>
    <xdr:ext cx="76200" cy="228600"/>
    <xdr:sp macro="" textlink="">
      <xdr:nvSpPr>
        <xdr:cNvPr id="961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308</xdr:row>
      <xdr:rowOff>0</xdr:rowOff>
    </xdr:from>
    <xdr:ext cx="76200" cy="228600"/>
    <xdr:sp macro="" textlink="">
      <xdr:nvSpPr>
        <xdr:cNvPr id="962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308</xdr:row>
      <xdr:rowOff>0</xdr:rowOff>
    </xdr:from>
    <xdr:ext cx="76200" cy="228600"/>
    <xdr:sp macro="" textlink="">
      <xdr:nvSpPr>
        <xdr:cNvPr id="963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308</xdr:row>
      <xdr:rowOff>0</xdr:rowOff>
    </xdr:from>
    <xdr:ext cx="76200" cy="228600"/>
    <xdr:sp macro="" textlink="">
      <xdr:nvSpPr>
        <xdr:cNvPr id="964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310</xdr:row>
      <xdr:rowOff>0</xdr:rowOff>
    </xdr:from>
    <xdr:ext cx="76200" cy="228600"/>
    <xdr:sp macro="" textlink="">
      <xdr:nvSpPr>
        <xdr:cNvPr id="965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310</xdr:row>
      <xdr:rowOff>0</xdr:rowOff>
    </xdr:from>
    <xdr:ext cx="76200" cy="228600"/>
    <xdr:sp macro="" textlink="">
      <xdr:nvSpPr>
        <xdr:cNvPr id="966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310</xdr:row>
      <xdr:rowOff>0</xdr:rowOff>
    </xdr:from>
    <xdr:ext cx="76200" cy="228600"/>
    <xdr:sp macro="" textlink="">
      <xdr:nvSpPr>
        <xdr:cNvPr id="967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311</xdr:row>
      <xdr:rowOff>0</xdr:rowOff>
    </xdr:from>
    <xdr:ext cx="76200" cy="228600"/>
    <xdr:sp macro="" textlink="">
      <xdr:nvSpPr>
        <xdr:cNvPr id="968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311</xdr:row>
      <xdr:rowOff>0</xdr:rowOff>
    </xdr:from>
    <xdr:ext cx="76200" cy="228600"/>
    <xdr:sp macro="" textlink="">
      <xdr:nvSpPr>
        <xdr:cNvPr id="969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311</xdr:row>
      <xdr:rowOff>0</xdr:rowOff>
    </xdr:from>
    <xdr:ext cx="76200" cy="228600"/>
    <xdr:sp macro="" textlink="">
      <xdr:nvSpPr>
        <xdr:cNvPr id="970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311</xdr:row>
      <xdr:rowOff>0</xdr:rowOff>
    </xdr:from>
    <xdr:ext cx="76200" cy="228600"/>
    <xdr:sp macro="" textlink="">
      <xdr:nvSpPr>
        <xdr:cNvPr id="971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311</xdr:row>
      <xdr:rowOff>0</xdr:rowOff>
    </xdr:from>
    <xdr:ext cx="76200" cy="228600"/>
    <xdr:sp macro="" textlink="">
      <xdr:nvSpPr>
        <xdr:cNvPr id="972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311</xdr:row>
      <xdr:rowOff>0</xdr:rowOff>
    </xdr:from>
    <xdr:ext cx="76200" cy="228600"/>
    <xdr:sp macro="" textlink="">
      <xdr:nvSpPr>
        <xdr:cNvPr id="973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311</xdr:row>
      <xdr:rowOff>0</xdr:rowOff>
    </xdr:from>
    <xdr:ext cx="76200" cy="228600"/>
    <xdr:sp macro="" textlink="">
      <xdr:nvSpPr>
        <xdr:cNvPr id="974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311</xdr:row>
      <xdr:rowOff>0</xdr:rowOff>
    </xdr:from>
    <xdr:ext cx="76200" cy="228600"/>
    <xdr:sp macro="" textlink="">
      <xdr:nvSpPr>
        <xdr:cNvPr id="975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323</xdr:row>
      <xdr:rowOff>0</xdr:rowOff>
    </xdr:from>
    <xdr:ext cx="76200" cy="228600"/>
    <xdr:sp macro="" textlink="">
      <xdr:nvSpPr>
        <xdr:cNvPr id="976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323</xdr:row>
      <xdr:rowOff>0</xdr:rowOff>
    </xdr:from>
    <xdr:ext cx="76200" cy="228600"/>
    <xdr:sp macro="" textlink="">
      <xdr:nvSpPr>
        <xdr:cNvPr id="977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323</xdr:row>
      <xdr:rowOff>0</xdr:rowOff>
    </xdr:from>
    <xdr:ext cx="76200" cy="228600"/>
    <xdr:sp macro="" textlink="">
      <xdr:nvSpPr>
        <xdr:cNvPr id="978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323</xdr:row>
      <xdr:rowOff>0</xdr:rowOff>
    </xdr:from>
    <xdr:ext cx="76200" cy="228600"/>
    <xdr:sp macro="" textlink="">
      <xdr:nvSpPr>
        <xdr:cNvPr id="979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325</xdr:row>
      <xdr:rowOff>0</xdr:rowOff>
    </xdr:from>
    <xdr:ext cx="76200" cy="228600"/>
    <xdr:sp macro="" textlink="">
      <xdr:nvSpPr>
        <xdr:cNvPr id="980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325</xdr:row>
      <xdr:rowOff>0</xdr:rowOff>
    </xdr:from>
    <xdr:ext cx="76200" cy="228600"/>
    <xdr:sp macro="" textlink="">
      <xdr:nvSpPr>
        <xdr:cNvPr id="981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325</xdr:row>
      <xdr:rowOff>0</xdr:rowOff>
    </xdr:from>
    <xdr:ext cx="76200" cy="228600"/>
    <xdr:sp macro="" textlink="">
      <xdr:nvSpPr>
        <xdr:cNvPr id="982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326</xdr:row>
      <xdr:rowOff>0</xdr:rowOff>
    </xdr:from>
    <xdr:ext cx="76200" cy="228600"/>
    <xdr:sp macro="" textlink="">
      <xdr:nvSpPr>
        <xdr:cNvPr id="983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326</xdr:row>
      <xdr:rowOff>0</xdr:rowOff>
    </xdr:from>
    <xdr:ext cx="76200" cy="228600"/>
    <xdr:sp macro="" textlink="">
      <xdr:nvSpPr>
        <xdr:cNvPr id="984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326</xdr:row>
      <xdr:rowOff>0</xdr:rowOff>
    </xdr:from>
    <xdr:ext cx="76200" cy="228600"/>
    <xdr:sp macro="" textlink="">
      <xdr:nvSpPr>
        <xdr:cNvPr id="985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326</xdr:row>
      <xdr:rowOff>0</xdr:rowOff>
    </xdr:from>
    <xdr:ext cx="76200" cy="228600"/>
    <xdr:sp macro="" textlink="">
      <xdr:nvSpPr>
        <xdr:cNvPr id="986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326</xdr:row>
      <xdr:rowOff>0</xdr:rowOff>
    </xdr:from>
    <xdr:ext cx="76200" cy="228600"/>
    <xdr:sp macro="" textlink="">
      <xdr:nvSpPr>
        <xdr:cNvPr id="987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326</xdr:row>
      <xdr:rowOff>0</xdr:rowOff>
    </xdr:from>
    <xdr:ext cx="76200" cy="228600"/>
    <xdr:sp macro="" textlink="">
      <xdr:nvSpPr>
        <xdr:cNvPr id="988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326</xdr:row>
      <xdr:rowOff>0</xdr:rowOff>
    </xdr:from>
    <xdr:ext cx="76200" cy="228600"/>
    <xdr:sp macro="" textlink="">
      <xdr:nvSpPr>
        <xdr:cNvPr id="989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326</xdr:row>
      <xdr:rowOff>0</xdr:rowOff>
    </xdr:from>
    <xdr:ext cx="76200" cy="228600"/>
    <xdr:sp macro="" textlink="">
      <xdr:nvSpPr>
        <xdr:cNvPr id="990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332</xdr:row>
      <xdr:rowOff>0</xdr:rowOff>
    </xdr:from>
    <xdr:ext cx="76200" cy="228600"/>
    <xdr:sp macro="" textlink="">
      <xdr:nvSpPr>
        <xdr:cNvPr id="991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332</xdr:row>
      <xdr:rowOff>0</xdr:rowOff>
    </xdr:from>
    <xdr:ext cx="76200" cy="228600"/>
    <xdr:sp macro="" textlink="">
      <xdr:nvSpPr>
        <xdr:cNvPr id="992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332</xdr:row>
      <xdr:rowOff>0</xdr:rowOff>
    </xdr:from>
    <xdr:ext cx="76200" cy="228600"/>
    <xdr:sp macro="" textlink="">
      <xdr:nvSpPr>
        <xdr:cNvPr id="993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332</xdr:row>
      <xdr:rowOff>0</xdr:rowOff>
    </xdr:from>
    <xdr:ext cx="76200" cy="228600"/>
    <xdr:sp macro="" textlink="">
      <xdr:nvSpPr>
        <xdr:cNvPr id="994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334</xdr:row>
      <xdr:rowOff>0</xdr:rowOff>
    </xdr:from>
    <xdr:ext cx="76200" cy="228600"/>
    <xdr:sp macro="" textlink="">
      <xdr:nvSpPr>
        <xdr:cNvPr id="995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334</xdr:row>
      <xdr:rowOff>0</xdr:rowOff>
    </xdr:from>
    <xdr:ext cx="76200" cy="228600"/>
    <xdr:sp macro="" textlink="">
      <xdr:nvSpPr>
        <xdr:cNvPr id="996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334</xdr:row>
      <xdr:rowOff>0</xdr:rowOff>
    </xdr:from>
    <xdr:ext cx="76200" cy="228600"/>
    <xdr:sp macro="" textlink="">
      <xdr:nvSpPr>
        <xdr:cNvPr id="997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332</xdr:row>
      <xdr:rowOff>0</xdr:rowOff>
    </xdr:from>
    <xdr:ext cx="76200" cy="228600"/>
    <xdr:sp macro="" textlink="">
      <xdr:nvSpPr>
        <xdr:cNvPr id="998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332</xdr:row>
      <xdr:rowOff>0</xdr:rowOff>
    </xdr:from>
    <xdr:ext cx="76200" cy="228600"/>
    <xdr:sp macro="" textlink="">
      <xdr:nvSpPr>
        <xdr:cNvPr id="999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332</xdr:row>
      <xdr:rowOff>0</xdr:rowOff>
    </xdr:from>
    <xdr:ext cx="76200" cy="228600"/>
    <xdr:sp macro="" textlink="">
      <xdr:nvSpPr>
        <xdr:cNvPr id="1000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332</xdr:row>
      <xdr:rowOff>0</xdr:rowOff>
    </xdr:from>
    <xdr:ext cx="76200" cy="228600"/>
    <xdr:sp macro="" textlink="">
      <xdr:nvSpPr>
        <xdr:cNvPr id="1001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334</xdr:row>
      <xdr:rowOff>0</xdr:rowOff>
    </xdr:from>
    <xdr:ext cx="76200" cy="228600"/>
    <xdr:sp macro="" textlink="">
      <xdr:nvSpPr>
        <xdr:cNvPr id="1002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334</xdr:row>
      <xdr:rowOff>0</xdr:rowOff>
    </xdr:from>
    <xdr:ext cx="76200" cy="228600"/>
    <xdr:sp macro="" textlink="">
      <xdr:nvSpPr>
        <xdr:cNvPr id="1003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334</xdr:row>
      <xdr:rowOff>0</xdr:rowOff>
    </xdr:from>
    <xdr:ext cx="76200" cy="228600"/>
    <xdr:sp macro="" textlink="">
      <xdr:nvSpPr>
        <xdr:cNvPr id="1004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308</xdr:row>
      <xdr:rowOff>0</xdr:rowOff>
    </xdr:from>
    <xdr:ext cx="76200" cy="228600"/>
    <xdr:sp macro="" textlink="">
      <xdr:nvSpPr>
        <xdr:cNvPr id="1005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308</xdr:row>
      <xdr:rowOff>0</xdr:rowOff>
    </xdr:from>
    <xdr:ext cx="76200" cy="228600"/>
    <xdr:sp macro="" textlink="">
      <xdr:nvSpPr>
        <xdr:cNvPr id="1006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308</xdr:row>
      <xdr:rowOff>0</xdr:rowOff>
    </xdr:from>
    <xdr:ext cx="76200" cy="228600"/>
    <xdr:sp macro="" textlink="">
      <xdr:nvSpPr>
        <xdr:cNvPr id="1007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308</xdr:row>
      <xdr:rowOff>0</xdr:rowOff>
    </xdr:from>
    <xdr:ext cx="76200" cy="228600"/>
    <xdr:sp macro="" textlink="">
      <xdr:nvSpPr>
        <xdr:cNvPr id="1008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310</xdr:row>
      <xdr:rowOff>0</xdr:rowOff>
    </xdr:from>
    <xdr:ext cx="76200" cy="228600"/>
    <xdr:sp macro="" textlink="">
      <xdr:nvSpPr>
        <xdr:cNvPr id="1009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310</xdr:row>
      <xdr:rowOff>0</xdr:rowOff>
    </xdr:from>
    <xdr:ext cx="76200" cy="228600"/>
    <xdr:sp macro="" textlink="">
      <xdr:nvSpPr>
        <xdr:cNvPr id="1010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310</xdr:row>
      <xdr:rowOff>0</xdr:rowOff>
    </xdr:from>
    <xdr:ext cx="76200" cy="228600"/>
    <xdr:sp macro="" textlink="">
      <xdr:nvSpPr>
        <xdr:cNvPr id="1011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311</xdr:row>
      <xdr:rowOff>0</xdr:rowOff>
    </xdr:from>
    <xdr:ext cx="76200" cy="228600"/>
    <xdr:sp macro="" textlink="">
      <xdr:nvSpPr>
        <xdr:cNvPr id="1012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311</xdr:row>
      <xdr:rowOff>0</xdr:rowOff>
    </xdr:from>
    <xdr:ext cx="76200" cy="228600"/>
    <xdr:sp macro="" textlink="">
      <xdr:nvSpPr>
        <xdr:cNvPr id="1013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311</xdr:row>
      <xdr:rowOff>0</xdr:rowOff>
    </xdr:from>
    <xdr:ext cx="76200" cy="228600"/>
    <xdr:sp macro="" textlink="">
      <xdr:nvSpPr>
        <xdr:cNvPr id="1014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311</xdr:row>
      <xdr:rowOff>0</xdr:rowOff>
    </xdr:from>
    <xdr:ext cx="76200" cy="228600"/>
    <xdr:sp macro="" textlink="">
      <xdr:nvSpPr>
        <xdr:cNvPr id="1015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311</xdr:row>
      <xdr:rowOff>0</xdr:rowOff>
    </xdr:from>
    <xdr:ext cx="76200" cy="228600"/>
    <xdr:sp macro="" textlink="">
      <xdr:nvSpPr>
        <xdr:cNvPr id="1016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311</xdr:row>
      <xdr:rowOff>0</xdr:rowOff>
    </xdr:from>
    <xdr:ext cx="76200" cy="228600"/>
    <xdr:sp macro="" textlink="">
      <xdr:nvSpPr>
        <xdr:cNvPr id="1017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311</xdr:row>
      <xdr:rowOff>0</xdr:rowOff>
    </xdr:from>
    <xdr:ext cx="76200" cy="228600"/>
    <xdr:sp macro="" textlink="">
      <xdr:nvSpPr>
        <xdr:cNvPr id="1018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311</xdr:row>
      <xdr:rowOff>0</xdr:rowOff>
    </xdr:from>
    <xdr:ext cx="76200" cy="228600"/>
    <xdr:sp macro="" textlink="">
      <xdr:nvSpPr>
        <xdr:cNvPr id="1019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317</xdr:row>
      <xdr:rowOff>0</xdr:rowOff>
    </xdr:from>
    <xdr:ext cx="76200" cy="228600"/>
    <xdr:sp macro="" textlink="">
      <xdr:nvSpPr>
        <xdr:cNvPr id="1020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317</xdr:row>
      <xdr:rowOff>0</xdr:rowOff>
    </xdr:from>
    <xdr:ext cx="76200" cy="228600"/>
    <xdr:sp macro="" textlink="">
      <xdr:nvSpPr>
        <xdr:cNvPr id="1021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317</xdr:row>
      <xdr:rowOff>0</xdr:rowOff>
    </xdr:from>
    <xdr:ext cx="76200" cy="228600"/>
    <xdr:sp macro="" textlink="">
      <xdr:nvSpPr>
        <xdr:cNvPr id="1022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317</xdr:row>
      <xdr:rowOff>0</xdr:rowOff>
    </xdr:from>
    <xdr:ext cx="76200" cy="228600"/>
    <xdr:sp macro="" textlink="">
      <xdr:nvSpPr>
        <xdr:cNvPr id="1023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319</xdr:row>
      <xdr:rowOff>0</xdr:rowOff>
    </xdr:from>
    <xdr:ext cx="76200" cy="228600"/>
    <xdr:sp macro="" textlink="">
      <xdr:nvSpPr>
        <xdr:cNvPr id="1024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319</xdr:row>
      <xdr:rowOff>0</xdr:rowOff>
    </xdr:from>
    <xdr:ext cx="76200" cy="228600"/>
    <xdr:sp macro="" textlink="">
      <xdr:nvSpPr>
        <xdr:cNvPr id="1025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319</xdr:row>
      <xdr:rowOff>0</xdr:rowOff>
    </xdr:from>
    <xdr:ext cx="76200" cy="228600"/>
    <xdr:sp macro="" textlink="">
      <xdr:nvSpPr>
        <xdr:cNvPr id="1026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320</xdr:row>
      <xdr:rowOff>0</xdr:rowOff>
    </xdr:from>
    <xdr:ext cx="76200" cy="228600"/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320</xdr:row>
      <xdr:rowOff>0</xdr:rowOff>
    </xdr:from>
    <xdr:ext cx="76200" cy="228600"/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320</xdr:row>
      <xdr:rowOff>0</xdr:rowOff>
    </xdr:from>
    <xdr:ext cx="76200" cy="228600"/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320</xdr:row>
      <xdr:rowOff>0</xdr:rowOff>
    </xdr:from>
    <xdr:ext cx="76200" cy="228600"/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320</xdr:row>
      <xdr:rowOff>0</xdr:rowOff>
    </xdr:from>
    <xdr:ext cx="76200" cy="228600"/>
    <xdr:sp macro="" textlink="">
      <xdr:nvSpPr>
        <xdr:cNvPr id="1031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320</xdr:row>
      <xdr:rowOff>0</xdr:rowOff>
    </xdr:from>
    <xdr:ext cx="76200" cy="228600"/>
    <xdr:sp macro="" textlink="">
      <xdr:nvSpPr>
        <xdr:cNvPr id="1032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320</xdr:row>
      <xdr:rowOff>0</xdr:rowOff>
    </xdr:from>
    <xdr:ext cx="76200" cy="228600"/>
    <xdr:sp macro="" textlink="">
      <xdr:nvSpPr>
        <xdr:cNvPr id="1033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320</xdr:row>
      <xdr:rowOff>0</xdr:rowOff>
    </xdr:from>
    <xdr:ext cx="76200" cy="228600"/>
    <xdr:sp macro="" textlink="">
      <xdr:nvSpPr>
        <xdr:cNvPr id="1034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332</xdr:row>
      <xdr:rowOff>0</xdr:rowOff>
    </xdr:from>
    <xdr:ext cx="76200" cy="228600"/>
    <xdr:sp macro="" textlink="">
      <xdr:nvSpPr>
        <xdr:cNvPr id="1035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332</xdr:row>
      <xdr:rowOff>0</xdr:rowOff>
    </xdr:from>
    <xdr:ext cx="76200" cy="228600"/>
    <xdr:sp macro="" textlink="">
      <xdr:nvSpPr>
        <xdr:cNvPr id="1036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332</xdr:row>
      <xdr:rowOff>0</xdr:rowOff>
    </xdr:from>
    <xdr:ext cx="76200" cy="228600"/>
    <xdr:sp macro="" textlink="">
      <xdr:nvSpPr>
        <xdr:cNvPr id="1037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332</xdr:row>
      <xdr:rowOff>0</xdr:rowOff>
    </xdr:from>
    <xdr:ext cx="76200" cy="228600"/>
    <xdr:sp macro="" textlink="">
      <xdr:nvSpPr>
        <xdr:cNvPr id="1038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334</xdr:row>
      <xdr:rowOff>0</xdr:rowOff>
    </xdr:from>
    <xdr:ext cx="76200" cy="228600"/>
    <xdr:sp macro="" textlink="">
      <xdr:nvSpPr>
        <xdr:cNvPr id="1039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334</xdr:row>
      <xdr:rowOff>0</xdr:rowOff>
    </xdr:from>
    <xdr:ext cx="76200" cy="228600"/>
    <xdr:sp macro="" textlink="">
      <xdr:nvSpPr>
        <xdr:cNvPr id="1040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334</xdr:row>
      <xdr:rowOff>0</xdr:rowOff>
    </xdr:from>
    <xdr:ext cx="76200" cy="228600"/>
    <xdr:sp macro="" textlink="">
      <xdr:nvSpPr>
        <xdr:cNvPr id="1041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255</xdr:row>
      <xdr:rowOff>0</xdr:rowOff>
    </xdr:from>
    <xdr:ext cx="76200" cy="228600"/>
    <xdr:sp macro="" textlink="">
      <xdr:nvSpPr>
        <xdr:cNvPr id="1042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255</xdr:row>
      <xdr:rowOff>0</xdr:rowOff>
    </xdr:from>
    <xdr:ext cx="76200" cy="228600"/>
    <xdr:sp macro="" textlink="">
      <xdr:nvSpPr>
        <xdr:cNvPr id="1043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255</xdr:row>
      <xdr:rowOff>0</xdr:rowOff>
    </xdr:from>
    <xdr:ext cx="76200" cy="228600"/>
    <xdr:sp macro="" textlink="">
      <xdr:nvSpPr>
        <xdr:cNvPr id="1044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255</xdr:row>
      <xdr:rowOff>0</xdr:rowOff>
    </xdr:from>
    <xdr:ext cx="76200" cy="228600"/>
    <xdr:sp macro="" textlink="">
      <xdr:nvSpPr>
        <xdr:cNvPr id="1045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257</xdr:row>
      <xdr:rowOff>0</xdr:rowOff>
    </xdr:from>
    <xdr:ext cx="76200" cy="228600"/>
    <xdr:sp macro="" textlink="">
      <xdr:nvSpPr>
        <xdr:cNvPr id="1046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257</xdr:row>
      <xdr:rowOff>0</xdr:rowOff>
    </xdr:from>
    <xdr:ext cx="76200" cy="228600"/>
    <xdr:sp macro="" textlink="">
      <xdr:nvSpPr>
        <xdr:cNvPr id="1047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257</xdr:row>
      <xdr:rowOff>0</xdr:rowOff>
    </xdr:from>
    <xdr:ext cx="76200" cy="228600"/>
    <xdr:sp macro="" textlink="">
      <xdr:nvSpPr>
        <xdr:cNvPr id="1048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258</xdr:row>
      <xdr:rowOff>0</xdr:rowOff>
    </xdr:from>
    <xdr:ext cx="76200" cy="228600"/>
    <xdr:sp macro="" textlink="">
      <xdr:nvSpPr>
        <xdr:cNvPr id="1049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258</xdr:row>
      <xdr:rowOff>0</xdr:rowOff>
    </xdr:from>
    <xdr:ext cx="76200" cy="228600"/>
    <xdr:sp macro="" textlink="">
      <xdr:nvSpPr>
        <xdr:cNvPr id="1050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258</xdr:row>
      <xdr:rowOff>0</xdr:rowOff>
    </xdr:from>
    <xdr:ext cx="76200" cy="228600"/>
    <xdr:sp macro="" textlink="">
      <xdr:nvSpPr>
        <xdr:cNvPr id="1051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258</xdr:row>
      <xdr:rowOff>0</xdr:rowOff>
    </xdr:from>
    <xdr:ext cx="76200" cy="228600"/>
    <xdr:sp macro="" textlink="">
      <xdr:nvSpPr>
        <xdr:cNvPr id="1052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258</xdr:row>
      <xdr:rowOff>0</xdr:rowOff>
    </xdr:from>
    <xdr:ext cx="76200" cy="228600"/>
    <xdr:sp macro="" textlink="">
      <xdr:nvSpPr>
        <xdr:cNvPr id="1053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258</xdr:row>
      <xdr:rowOff>0</xdr:rowOff>
    </xdr:from>
    <xdr:ext cx="76200" cy="228600"/>
    <xdr:sp macro="" textlink="">
      <xdr:nvSpPr>
        <xdr:cNvPr id="1054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258</xdr:row>
      <xdr:rowOff>0</xdr:rowOff>
    </xdr:from>
    <xdr:ext cx="76200" cy="228600"/>
    <xdr:sp macro="" textlink="">
      <xdr:nvSpPr>
        <xdr:cNvPr id="1055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258</xdr:row>
      <xdr:rowOff>0</xdr:rowOff>
    </xdr:from>
    <xdr:ext cx="76200" cy="228600"/>
    <xdr:sp macro="" textlink="">
      <xdr:nvSpPr>
        <xdr:cNvPr id="1056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266</xdr:row>
      <xdr:rowOff>0</xdr:rowOff>
    </xdr:from>
    <xdr:ext cx="76200" cy="228600"/>
    <xdr:sp macro="" textlink="">
      <xdr:nvSpPr>
        <xdr:cNvPr id="1057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266</xdr:row>
      <xdr:rowOff>0</xdr:rowOff>
    </xdr:from>
    <xdr:ext cx="76200" cy="228600"/>
    <xdr:sp macro="" textlink="">
      <xdr:nvSpPr>
        <xdr:cNvPr id="1058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266</xdr:row>
      <xdr:rowOff>0</xdr:rowOff>
    </xdr:from>
    <xdr:ext cx="76200" cy="228600"/>
    <xdr:sp macro="" textlink="">
      <xdr:nvSpPr>
        <xdr:cNvPr id="1059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266</xdr:row>
      <xdr:rowOff>0</xdr:rowOff>
    </xdr:from>
    <xdr:ext cx="76200" cy="228600"/>
    <xdr:sp macro="" textlink="">
      <xdr:nvSpPr>
        <xdr:cNvPr id="1060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268</xdr:row>
      <xdr:rowOff>0</xdr:rowOff>
    </xdr:from>
    <xdr:ext cx="76200" cy="228600"/>
    <xdr:sp macro="" textlink="">
      <xdr:nvSpPr>
        <xdr:cNvPr id="1061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268</xdr:row>
      <xdr:rowOff>0</xdr:rowOff>
    </xdr:from>
    <xdr:ext cx="76200" cy="228600"/>
    <xdr:sp macro="" textlink="">
      <xdr:nvSpPr>
        <xdr:cNvPr id="1062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268</xdr:row>
      <xdr:rowOff>0</xdr:rowOff>
    </xdr:from>
    <xdr:ext cx="76200" cy="228600"/>
    <xdr:sp macro="" textlink="">
      <xdr:nvSpPr>
        <xdr:cNvPr id="1063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269</xdr:row>
      <xdr:rowOff>0</xdr:rowOff>
    </xdr:from>
    <xdr:ext cx="76200" cy="228600"/>
    <xdr:sp macro="" textlink="">
      <xdr:nvSpPr>
        <xdr:cNvPr id="1064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269</xdr:row>
      <xdr:rowOff>0</xdr:rowOff>
    </xdr:from>
    <xdr:ext cx="76200" cy="228600"/>
    <xdr:sp macro="" textlink="">
      <xdr:nvSpPr>
        <xdr:cNvPr id="1065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269</xdr:row>
      <xdr:rowOff>0</xdr:rowOff>
    </xdr:from>
    <xdr:ext cx="76200" cy="228600"/>
    <xdr:sp macro="" textlink="">
      <xdr:nvSpPr>
        <xdr:cNvPr id="1066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269</xdr:row>
      <xdr:rowOff>0</xdr:rowOff>
    </xdr:from>
    <xdr:ext cx="76200" cy="228600"/>
    <xdr:sp macro="" textlink="">
      <xdr:nvSpPr>
        <xdr:cNvPr id="1067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269</xdr:row>
      <xdr:rowOff>0</xdr:rowOff>
    </xdr:from>
    <xdr:ext cx="76200" cy="228600"/>
    <xdr:sp macro="" textlink="">
      <xdr:nvSpPr>
        <xdr:cNvPr id="1068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269</xdr:row>
      <xdr:rowOff>0</xdr:rowOff>
    </xdr:from>
    <xdr:ext cx="76200" cy="228600"/>
    <xdr:sp macro="" textlink="">
      <xdr:nvSpPr>
        <xdr:cNvPr id="1069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269</xdr:row>
      <xdr:rowOff>0</xdr:rowOff>
    </xdr:from>
    <xdr:ext cx="76200" cy="228600"/>
    <xdr:sp macro="" textlink="">
      <xdr:nvSpPr>
        <xdr:cNvPr id="1070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269</xdr:row>
      <xdr:rowOff>0</xdr:rowOff>
    </xdr:from>
    <xdr:ext cx="76200" cy="228600"/>
    <xdr:sp macro="" textlink="">
      <xdr:nvSpPr>
        <xdr:cNvPr id="1071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281</xdr:row>
      <xdr:rowOff>0</xdr:rowOff>
    </xdr:from>
    <xdr:ext cx="76200" cy="228600"/>
    <xdr:sp macro="" textlink="">
      <xdr:nvSpPr>
        <xdr:cNvPr id="1072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281</xdr:row>
      <xdr:rowOff>0</xdr:rowOff>
    </xdr:from>
    <xdr:ext cx="76200" cy="228600"/>
    <xdr:sp macro="" textlink="">
      <xdr:nvSpPr>
        <xdr:cNvPr id="1073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281</xdr:row>
      <xdr:rowOff>0</xdr:rowOff>
    </xdr:from>
    <xdr:ext cx="76200" cy="228600"/>
    <xdr:sp macro="" textlink="">
      <xdr:nvSpPr>
        <xdr:cNvPr id="1074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281</xdr:row>
      <xdr:rowOff>0</xdr:rowOff>
    </xdr:from>
    <xdr:ext cx="76200" cy="228600"/>
    <xdr:sp macro="" textlink="">
      <xdr:nvSpPr>
        <xdr:cNvPr id="1075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283</xdr:row>
      <xdr:rowOff>0</xdr:rowOff>
    </xdr:from>
    <xdr:ext cx="76200" cy="228600"/>
    <xdr:sp macro="" textlink="">
      <xdr:nvSpPr>
        <xdr:cNvPr id="1076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283</xdr:row>
      <xdr:rowOff>0</xdr:rowOff>
    </xdr:from>
    <xdr:ext cx="76200" cy="228600"/>
    <xdr:sp macro="" textlink="">
      <xdr:nvSpPr>
        <xdr:cNvPr id="1077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283</xdr:row>
      <xdr:rowOff>0</xdr:rowOff>
    </xdr:from>
    <xdr:ext cx="76200" cy="228600"/>
    <xdr:sp macro="" textlink="">
      <xdr:nvSpPr>
        <xdr:cNvPr id="1078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284</xdr:row>
      <xdr:rowOff>0</xdr:rowOff>
    </xdr:from>
    <xdr:ext cx="76200" cy="228600"/>
    <xdr:sp macro="" textlink="">
      <xdr:nvSpPr>
        <xdr:cNvPr id="1079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284</xdr:row>
      <xdr:rowOff>0</xdr:rowOff>
    </xdr:from>
    <xdr:ext cx="76200" cy="228600"/>
    <xdr:sp macro="" textlink="">
      <xdr:nvSpPr>
        <xdr:cNvPr id="1080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284</xdr:row>
      <xdr:rowOff>0</xdr:rowOff>
    </xdr:from>
    <xdr:ext cx="76200" cy="228600"/>
    <xdr:sp macro="" textlink="">
      <xdr:nvSpPr>
        <xdr:cNvPr id="1081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284</xdr:row>
      <xdr:rowOff>0</xdr:rowOff>
    </xdr:from>
    <xdr:ext cx="76200" cy="228600"/>
    <xdr:sp macro="" textlink="">
      <xdr:nvSpPr>
        <xdr:cNvPr id="1082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284</xdr:row>
      <xdr:rowOff>0</xdr:rowOff>
    </xdr:from>
    <xdr:ext cx="76200" cy="228600"/>
    <xdr:sp macro="" textlink="">
      <xdr:nvSpPr>
        <xdr:cNvPr id="1083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284</xdr:row>
      <xdr:rowOff>0</xdr:rowOff>
    </xdr:from>
    <xdr:ext cx="76200" cy="228600"/>
    <xdr:sp macro="" textlink="">
      <xdr:nvSpPr>
        <xdr:cNvPr id="1084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284</xdr:row>
      <xdr:rowOff>0</xdr:rowOff>
    </xdr:from>
    <xdr:ext cx="76200" cy="228600"/>
    <xdr:sp macro="" textlink="">
      <xdr:nvSpPr>
        <xdr:cNvPr id="1085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284</xdr:row>
      <xdr:rowOff>0</xdr:rowOff>
    </xdr:from>
    <xdr:ext cx="76200" cy="228600"/>
    <xdr:sp macro="" textlink="">
      <xdr:nvSpPr>
        <xdr:cNvPr id="1086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290</xdr:row>
      <xdr:rowOff>0</xdr:rowOff>
    </xdr:from>
    <xdr:ext cx="76200" cy="228600"/>
    <xdr:sp macro="" textlink="">
      <xdr:nvSpPr>
        <xdr:cNvPr id="1087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290</xdr:row>
      <xdr:rowOff>0</xdr:rowOff>
    </xdr:from>
    <xdr:ext cx="76200" cy="228600"/>
    <xdr:sp macro="" textlink="">
      <xdr:nvSpPr>
        <xdr:cNvPr id="1088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290</xdr:row>
      <xdr:rowOff>0</xdr:rowOff>
    </xdr:from>
    <xdr:ext cx="76200" cy="228600"/>
    <xdr:sp macro="" textlink="">
      <xdr:nvSpPr>
        <xdr:cNvPr id="1089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290</xdr:row>
      <xdr:rowOff>0</xdr:rowOff>
    </xdr:from>
    <xdr:ext cx="76200" cy="228600"/>
    <xdr:sp macro="" textlink="">
      <xdr:nvSpPr>
        <xdr:cNvPr id="1090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292</xdr:row>
      <xdr:rowOff>0</xdr:rowOff>
    </xdr:from>
    <xdr:ext cx="76200" cy="228600"/>
    <xdr:sp macro="" textlink="">
      <xdr:nvSpPr>
        <xdr:cNvPr id="1091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292</xdr:row>
      <xdr:rowOff>0</xdr:rowOff>
    </xdr:from>
    <xdr:ext cx="76200" cy="228600"/>
    <xdr:sp macro="" textlink="">
      <xdr:nvSpPr>
        <xdr:cNvPr id="1092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292</xdr:row>
      <xdr:rowOff>0</xdr:rowOff>
    </xdr:from>
    <xdr:ext cx="76200" cy="228600"/>
    <xdr:sp macro="" textlink="">
      <xdr:nvSpPr>
        <xdr:cNvPr id="1093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293</xdr:row>
      <xdr:rowOff>0</xdr:rowOff>
    </xdr:from>
    <xdr:ext cx="76200" cy="228600"/>
    <xdr:sp macro="" textlink="">
      <xdr:nvSpPr>
        <xdr:cNvPr id="1094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293</xdr:row>
      <xdr:rowOff>0</xdr:rowOff>
    </xdr:from>
    <xdr:ext cx="76200" cy="228600"/>
    <xdr:sp macro="" textlink="">
      <xdr:nvSpPr>
        <xdr:cNvPr id="1095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293</xdr:row>
      <xdr:rowOff>0</xdr:rowOff>
    </xdr:from>
    <xdr:ext cx="76200" cy="228600"/>
    <xdr:sp macro="" textlink="">
      <xdr:nvSpPr>
        <xdr:cNvPr id="1096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293</xdr:row>
      <xdr:rowOff>0</xdr:rowOff>
    </xdr:from>
    <xdr:ext cx="76200" cy="228600"/>
    <xdr:sp macro="" textlink="">
      <xdr:nvSpPr>
        <xdr:cNvPr id="1097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293</xdr:row>
      <xdr:rowOff>0</xdr:rowOff>
    </xdr:from>
    <xdr:ext cx="76200" cy="228600"/>
    <xdr:sp macro="" textlink="">
      <xdr:nvSpPr>
        <xdr:cNvPr id="1098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293</xdr:row>
      <xdr:rowOff>0</xdr:rowOff>
    </xdr:from>
    <xdr:ext cx="76200" cy="228600"/>
    <xdr:sp macro="" textlink="">
      <xdr:nvSpPr>
        <xdr:cNvPr id="1099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293</xdr:row>
      <xdr:rowOff>0</xdr:rowOff>
    </xdr:from>
    <xdr:ext cx="76200" cy="228600"/>
    <xdr:sp macro="" textlink="">
      <xdr:nvSpPr>
        <xdr:cNvPr id="1100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293</xdr:row>
      <xdr:rowOff>0</xdr:rowOff>
    </xdr:from>
    <xdr:ext cx="76200" cy="228600"/>
    <xdr:sp macro="" textlink="">
      <xdr:nvSpPr>
        <xdr:cNvPr id="1101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290</xdr:row>
      <xdr:rowOff>0</xdr:rowOff>
    </xdr:from>
    <xdr:ext cx="76200" cy="228600"/>
    <xdr:sp macro="" textlink="">
      <xdr:nvSpPr>
        <xdr:cNvPr id="1102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290</xdr:row>
      <xdr:rowOff>0</xdr:rowOff>
    </xdr:from>
    <xdr:ext cx="76200" cy="228600"/>
    <xdr:sp macro="" textlink="">
      <xdr:nvSpPr>
        <xdr:cNvPr id="1103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290</xdr:row>
      <xdr:rowOff>0</xdr:rowOff>
    </xdr:from>
    <xdr:ext cx="76200" cy="228600"/>
    <xdr:sp macro="" textlink="">
      <xdr:nvSpPr>
        <xdr:cNvPr id="1104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290</xdr:row>
      <xdr:rowOff>0</xdr:rowOff>
    </xdr:from>
    <xdr:ext cx="76200" cy="228600"/>
    <xdr:sp macro="" textlink="">
      <xdr:nvSpPr>
        <xdr:cNvPr id="1105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292</xdr:row>
      <xdr:rowOff>0</xdr:rowOff>
    </xdr:from>
    <xdr:ext cx="76200" cy="228600"/>
    <xdr:sp macro="" textlink="">
      <xdr:nvSpPr>
        <xdr:cNvPr id="1106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292</xdr:row>
      <xdr:rowOff>0</xdr:rowOff>
    </xdr:from>
    <xdr:ext cx="76200" cy="228600"/>
    <xdr:sp macro="" textlink="">
      <xdr:nvSpPr>
        <xdr:cNvPr id="1107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292</xdr:row>
      <xdr:rowOff>0</xdr:rowOff>
    </xdr:from>
    <xdr:ext cx="76200" cy="228600"/>
    <xdr:sp macro="" textlink="">
      <xdr:nvSpPr>
        <xdr:cNvPr id="1108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293</xdr:row>
      <xdr:rowOff>0</xdr:rowOff>
    </xdr:from>
    <xdr:ext cx="76200" cy="228600"/>
    <xdr:sp macro="" textlink="">
      <xdr:nvSpPr>
        <xdr:cNvPr id="1109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293</xdr:row>
      <xdr:rowOff>0</xdr:rowOff>
    </xdr:from>
    <xdr:ext cx="76200" cy="228600"/>
    <xdr:sp macro="" textlink="">
      <xdr:nvSpPr>
        <xdr:cNvPr id="1110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293</xdr:row>
      <xdr:rowOff>0</xdr:rowOff>
    </xdr:from>
    <xdr:ext cx="76200" cy="228600"/>
    <xdr:sp macro="" textlink="">
      <xdr:nvSpPr>
        <xdr:cNvPr id="1111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293</xdr:row>
      <xdr:rowOff>0</xdr:rowOff>
    </xdr:from>
    <xdr:ext cx="76200" cy="228600"/>
    <xdr:sp macro="" textlink="">
      <xdr:nvSpPr>
        <xdr:cNvPr id="1112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293</xdr:row>
      <xdr:rowOff>0</xdr:rowOff>
    </xdr:from>
    <xdr:ext cx="76200" cy="228600"/>
    <xdr:sp macro="" textlink="">
      <xdr:nvSpPr>
        <xdr:cNvPr id="1113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293</xdr:row>
      <xdr:rowOff>0</xdr:rowOff>
    </xdr:from>
    <xdr:ext cx="76200" cy="228600"/>
    <xdr:sp macro="" textlink="">
      <xdr:nvSpPr>
        <xdr:cNvPr id="1114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293</xdr:row>
      <xdr:rowOff>0</xdr:rowOff>
    </xdr:from>
    <xdr:ext cx="76200" cy="228600"/>
    <xdr:sp macro="" textlink="">
      <xdr:nvSpPr>
        <xdr:cNvPr id="1115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293</xdr:row>
      <xdr:rowOff>0</xdr:rowOff>
    </xdr:from>
    <xdr:ext cx="76200" cy="228600"/>
    <xdr:sp macro="" textlink="">
      <xdr:nvSpPr>
        <xdr:cNvPr id="1116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298</xdr:row>
      <xdr:rowOff>0</xdr:rowOff>
    </xdr:from>
    <xdr:ext cx="76200" cy="228600"/>
    <xdr:sp macro="" textlink="">
      <xdr:nvSpPr>
        <xdr:cNvPr id="1117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298</xdr:row>
      <xdr:rowOff>0</xdr:rowOff>
    </xdr:from>
    <xdr:ext cx="76200" cy="228600"/>
    <xdr:sp macro="" textlink="">
      <xdr:nvSpPr>
        <xdr:cNvPr id="1118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298</xdr:row>
      <xdr:rowOff>0</xdr:rowOff>
    </xdr:from>
    <xdr:ext cx="76200" cy="228600"/>
    <xdr:sp macro="" textlink="">
      <xdr:nvSpPr>
        <xdr:cNvPr id="1119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298</xdr:row>
      <xdr:rowOff>0</xdr:rowOff>
    </xdr:from>
    <xdr:ext cx="76200" cy="228600"/>
    <xdr:sp macro="" textlink="">
      <xdr:nvSpPr>
        <xdr:cNvPr id="1120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300</xdr:row>
      <xdr:rowOff>0</xdr:rowOff>
    </xdr:from>
    <xdr:ext cx="76200" cy="228600"/>
    <xdr:sp macro="" textlink="">
      <xdr:nvSpPr>
        <xdr:cNvPr id="1121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300</xdr:row>
      <xdr:rowOff>0</xdr:rowOff>
    </xdr:from>
    <xdr:ext cx="76200" cy="228600"/>
    <xdr:sp macro="" textlink="">
      <xdr:nvSpPr>
        <xdr:cNvPr id="1122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300</xdr:row>
      <xdr:rowOff>0</xdr:rowOff>
    </xdr:from>
    <xdr:ext cx="76200" cy="228600"/>
    <xdr:sp macro="" textlink="">
      <xdr:nvSpPr>
        <xdr:cNvPr id="1123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301</xdr:row>
      <xdr:rowOff>0</xdr:rowOff>
    </xdr:from>
    <xdr:ext cx="76200" cy="228600"/>
    <xdr:sp macro="" textlink="">
      <xdr:nvSpPr>
        <xdr:cNvPr id="1124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301</xdr:row>
      <xdr:rowOff>0</xdr:rowOff>
    </xdr:from>
    <xdr:ext cx="76200" cy="228600"/>
    <xdr:sp macro="" textlink="">
      <xdr:nvSpPr>
        <xdr:cNvPr id="1125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301</xdr:row>
      <xdr:rowOff>0</xdr:rowOff>
    </xdr:from>
    <xdr:ext cx="76200" cy="228600"/>
    <xdr:sp macro="" textlink="">
      <xdr:nvSpPr>
        <xdr:cNvPr id="1126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301</xdr:row>
      <xdr:rowOff>0</xdr:rowOff>
    </xdr:from>
    <xdr:ext cx="76200" cy="228600"/>
    <xdr:sp macro="" textlink="">
      <xdr:nvSpPr>
        <xdr:cNvPr id="1127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301</xdr:row>
      <xdr:rowOff>0</xdr:rowOff>
    </xdr:from>
    <xdr:ext cx="76200" cy="228600"/>
    <xdr:sp macro="" textlink="">
      <xdr:nvSpPr>
        <xdr:cNvPr id="1128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301</xdr:row>
      <xdr:rowOff>0</xdr:rowOff>
    </xdr:from>
    <xdr:ext cx="76200" cy="228600"/>
    <xdr:sp macro="" textlink="">
      <xdr:nvSpPr>
        <xdr:cNvPr id="1129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301</xdr:row>
      <xdr:rowOff>0</xdr:rowOff>
    </xdr:from>
    <xdr:ext cx="76200" cy="228600"/>
    <xdr:sp macro="" textlink="">
      <xdr:nvSpPr>
        <xdr:cNvPr id="1130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301</xdr:row>
      <xdr:rowOff>0</xdr:rowOff>
    </xdr:from>
    <xdr:ext cx="76200" cy="228600"/>
    <xdr:sp macro="" textlink="">
      <xdr:nvSpPr>
        <xdr:cNvPr id="1131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312</xdr:row>
      <xdr:rowOff>0</xdr:rowOff>
    </xdr:from>
    <xdr:ext cx="76200" cy="228600"/>
    <xdr:sp macro="" textlink="">
      <xdr:nvSpPr>
        <xdr:cNvPr id="1132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312</xdr:row>
      <xdr:rowOff>0</xdr:rowOff>
    </xdr:from>
    <xdr:ext cx="76200" cy="228600"/>
    <xdr:sp macro="" textlink="">
      <xdr:nvSpPr>
        <xdr:cNvPr id="1133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312</xdr:row>
      <xdr:rowOff>0</xdr:rowOff>
    </xdr:from>
    <xdr:ext cx="76200" cy="228600"/>
    <xdr:sp macro="" textlink="">
      <xdr:nvSpPr>
        <xdr:cNvPr id="1134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312</xdr:row>
      <xdr:rowOff>0</xdr:rowOff>
    </xdr:from>
    <xdr:ext cx="76200" cy="228600"/>
    <xdr:sp macro="" textlink="">
      <xdr:nvSpPr>
        <xdr:cNvPr id="1135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314</xdr:row>
      <xdr:rowOff>0</xdr:rowOff>
    </xdr:from>
    <xdr:ext cx="76200" cy="228600"/>
    <xdr:sp macro="" textlink="">
      <xdr:nvSpPr>
        <xdr:cNvPr id="1136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314</xdr:row>
      <xdr:rowOff>0</xdr:rowOff>
    </xdr:from>
    <xdr:ext cx="76200" cy="228600"/>
    <xdr:sp macro="" textlink="">
      <xdr:nvSpPr>
        <xdr:cNvPr id="1137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314</xdr:row>
      <xdr:rowOff>0</xdr:rowOff>
    </xdr:from>
    <xdr:ext cx="76200" cy="228600"/>
    <xdr:sp macro="" textlink="">
      <xdr:nvSpPr>
        <xdr:cNvPr id="1138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315</xdr:row>
      <xdr:rowOff>0</xdr:rowOff>
    </xdr:from>
    <xdr:ext cx="76200" cy="228600"/>
    <xdr:sp macro="" textlink="">
      <xdr:nvSpPr>
        <xdr:cNvPr id="1139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315</xdr:row>
      <xdr:rowOff>0</xdr:rowOff>
    </xdr:from>
    <xdr:ext cx="76200" cy="228600"/>
    <xdr:sp macro="" textlink="">
      <xdr:nvSpPr>
        <xdr:cNvPr id="1140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315</xdr:row>
      <xdr:rowOff>0</xdr:rowOff>
    </xdr:from>
    <xdr:ext cx="76200" cy="228600"/>
    <xdr:sp macro="" textlink="">
      <xdr:nvSpPr>
        <xdr:cNvPr id="1141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315</xdr:row>
      <xdr:rowOff>0</xdr:rowOff>
    </xdr:from>
    <xdr:ext cx="76200" cy="228600"/>
    <xdr:sp macro="" textlink="">
      <xdr:nvSpPr>
        <xdr:cNvPr id="1142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315</xdr:row>
      <xdr:rowOff>0</xdr:rowOff>
    </xdr:from>
    <xdr:ext cx="76200" cy="228600"/>
    <xdr:sp macro="" textlink="">
      <xdr:nvSpPr>
        <xdr:cNvPr id="1143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315</xdr:row>
      <xdr:rowOff>0</xdr:rowOff>
    </xdr:from>
    <xdr:ext cx="76200" cy="228600"/>
    <xdr:sp macro="" textlink="">
      <xdr:nvSpPr>
        <xdr:cNvPr id="1144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315</xdr:row>
      <xdr:rowOff>0</xdr:rowOff>
    </xdr:from>
    <xdr:ext cx="76200" cy="228600"/>
    <xdr:sp macro="" textlink="">
      <xdr:nvSpPr>
        <xdr:cNvPr id="1145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1495425</xdr:colOff>
      <xdr:row>315</xdr:row>
      <xdr:rowOff>47625</xdr:rowOff>
    </xdr:from>
    <xdr:ext cx="76200" cy="228600"/>
    <xdr:sp macro="" textlink="">
      <xdr:nvSpPr>
        <xdr:cNvPr id="1146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933575" y="978408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321</xdr:row>
      <xdr:rowOff>0</xdr:rowOff>
    </xdr:from>
    <xdr:ext cx="76200" cy="228600"/>
    <xdr:sp macro="" textlink="">
      <xdr:nvSpPr>
        <xdr:cNvPr id="1147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321</xdr:row>
      <xdr:rowOff>0</xdr:rowOff>
    </xdr:from>
    <xdr:ext cx="76200" cy="228600"/>
    <xdr:sp macro="" textlink="">
      <xdr:nvSpPr>
        <xdr:cNvPr id="1148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321</xdr:row>
      <xdr:rowOff>0</xdr:rowOff>
    </xdr:from>
    <xdr:ext cx="76200" cy="228600"/>
    <xdr:sp macro="" textlink="">
      <xdr:nvSpPr>
        <xdr:cNvPr id="1149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321</xdr:row>
      <xdr:rowOff>0</xdr:rowOff>
    </xdr:from>
    <xdr:ext cx="76200" cy="228600"/>
    <xdr:sp macro="" textlink="">
      <xdr:nvSpPr>
        <xdr:cNvPr id="1150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323</xdr:row>
      <xdr:rowOff>0</xdr:rowOff>
    </xdr:from>
    <xdr:ext cx="76200" cy="228600"/>
    <xdr:sp macro="" textlink="">
      <xdr:nvSpPr>
        <xdr:cNvPr id="1151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323</xdr:row>
      <xdr:rowOff>0</xdr:rowOff>
    </xdr:from>
    <xdr:ext cx="76200" cy="228600"/>
    <xdr:sp macro="" textlink="">
      <xdr:nvSpPr>
        <xdr:cNvPr id="1152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323</xdr:row>
      <xdr:rowOff>0</xdr:rowOff>
    </xdr:from>
    <xdr:ext cx="76200" cy="228600"/>
    <xdr:sp macro="" textlink="">
      <xdr:nvSpPr>
        <xdr:cNvPr id="1153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324</xdr:row>
      <xdr:rowOff>0</xdr:rowOff>
    </xdr:from>
    <xdr:ext cx="76200" cy="228600"/>
    <xdr:sp macro="" textlink="">
      <xdr:nvSpPr>
        <xdr:cNvPr id="1154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324</xdr:row>
      <xdr:rowOff>0</xdr:rowOff>
    </xdr:from>
    <xdr:ext cx="76200" cy="228600"/>
    <xdr:sp macro="" textlink="">
      <xdr:nvSpPr>
        <xdr:cNvPr id="1155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324</xdr:row>
      <xdr:rowOff>0</xdr:rowOff>
    </xdr:from>
    <xdr:ext cx="76200" cy="228600"/>
    <xdr:sp macro="" textlink="">
      <xdr:nvSpPr>
        <xdr:cNvPr id="1156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324</xdr:row>
      <xdr:rowOff>0</xdr:rowOff>
    </xdr:from>
    <xdr:ext cx="76200" cy="228600"/>
    <xdr:sp macro="" textlink="">
      <xdr:nvSpPr>
        <xdr:cNvPr id="1157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324</xdr:row>
      <xdr:rowOff>0</xdr:rowOff>
    </xdr:from>
    <xdr:ext cx="76200" cy="228600"/>
    <xdr:sp macro="" textlink="">
      <xdr:nvSpPr>
        <xdr:cNvPr id="1158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324</xdr:row>
      <xdr:rowOff>0</xdr:rowOff>
    </xdr:from>
    <xdr:ext cx="76200" cy="228600"/>
    <xdr:sp macro="" textlink="">
      <xdr:nvSpPr>
        <xdr:cNvPr id="1159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324</xdr:row>
      <xdr:rowOff>0</xdr:rowOff>
    </xdr:from>
    <xdr:ext cx="76200" cy="228600"/>
    <xdr:sp macro="" textlink="">
      <xdr:nvSpPr>
        <xdr:cNvPr id="1160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324</xdr:row>
      <xdr:rowOff>0</xdr:rowOff>
    </xdr:from>
    <xdr:ext cx="76200" cy="228600"/>
    <xdr:sp macro="" textlink="">
      <xdr:nvSpPr>
        <xdr:cNvPr id="1161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298</xdr:row>
      <xdr:rowOff>0</xdr:rowOff>
    </xdr:from>
    <xdr:ext cx="76200" cy="228600"/>
    <xdr:sp macro="" textlink="">
      <xdr:nvSpPr>
        <xdr:cNvPr id="1162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298</xdr:row>
      <xdr:rowOff>0</xdr:rowOff>
    </xdr:from>
    <xdr:ext cx="76200" cy="228600"/>
    <xdr:sp macro="" textlink="">
      <xdr:nvSpPr>
        <xdr:cNvPr id="1163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298</xdr:row>
      <xdr:rowOff>0</xdr:rowOff>
    </xdr:from>
    <xdr:ext cx="76200" cy="228600"/>
    <xdr:sp macro="" textlink="">
      <xdr:nvSpPr>
        <xdr:cNvPr id="1164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298</xdr:row>
      <xdr:rowOff>0</xdr:rowOff>
    </xdr:from>
    <xdr:ext cx="76200" cy="228600"/>
    <xdr:sp macro="" textlink="">
      <xdr:nvSpPr>
        <xdr:cNvPr id="1165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300</xdr:row>
      <xdr:rowOff>0</xdr:rowOff>
    </xdr:from>
    <xdr:ext cx="76200" cy="228600"/>
    <xdr:sp macro="" textlink="">
      <xdr:nvSpPr>
        <xdr:cNvPr id="1166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300</xdr:row>
      <xdr:rowOff>0</xdr:rowOff>
    </xdr:from>
    <xdr:ext cx="76200" cy="228600"/>
    <xdr:sp macro="" textlink="">
      <xdr:nvSpPr>
        <xdr:cNvPr id="1167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300</xdr:row>
      <xdr:rowOff>0</xdr:rowOff>
    </xdr:from>
    <xdr:ext cx="76200" cy="228600"/>
    <xdr:sp macro="" textlink="">
      <xdr:nvSpPr>
        <xdr:cNvPr id="1168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301</xdr:row>
      <xdr:rowOff>0</xdr:rowOff>
    </xdr:from>
    <xdr:ext cx="76200" cy="228600"/>
    <xdr:sp macro="" textlink="">
      <xdr:nvSpPr>
        <xdr:cNvPr id="1169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301</xdr:row>
      <xdr:rowOff>0</xdr:rowOff>
    </xdr:from>
    <xdr:ext cx="76200" cy="228600"/>
    <xdr:sp macro="" textlink="">
      <xdr:nvSpPr>
        <xdr:cNvPr id="1170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301</xdr:row>
      <xdr:rowOff>0</xdr:rowOff>
    </xdr:from>
    <xdr:ext cx="76200" cy="228600"/>
    <xdr:sp macro="" textlink="">
      <xdr:nvSpPr>
        <xdr:cNvPr id="1171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301</xdr:row>
      <xdr:rowOff>0</xdr:rowOff>
    </xdr:from>
    <xdr:ext cx="76200" cy="228600"/>
    <xdr:sp macro="" textlink="">
      <xdr:nvSpPr>
        <xdr:cNvPr id="1172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301</xdr:row>
      <xdr:rowOff>0</xdr:rowOff>
    </xdr:from>
    <xdr:ext cx="76200" cy="228600"/>
    <xdr:sp macro="" textlink="">
      <xdr:nvSpPr>
        <xdr:cNvPr id="1173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301</xdr:row>
      <xdr:rowOff>0</xdr:rowOff>
    </xdr:from>
    <xdr:ext cx="76200" cy="228600"/>
    <xdr:sp macro="" textlink="">
      <xdr:nvSpPr>
        <xdr:cNvPr id="1174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301</xdr:row>
      <xdr:rowOff>0</xdr:rowOff>
    </xdr:from>
    <xdr:ext cx="76200" cy="228600"/>
    <xdr:sp macro="" textlink="">
      <xdr:nvSpPr>
        <xdr:cNvPr id="1175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301</xdr:row>
      <xdr:rowOff>0</xdr:rowOff>
    </xdr:from>
    <xdr:ext cx="76200" cy="228600"/>
    <xdr:sp macro="" textlink="">
      <xdr:nvSpPr>
        <xdr:cNvPr id="1176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306</xdr:row>
      <xdr:rowOff>0</xdr:rowOff>
    </xdr:from>
    <xdr:ext cx="76200" cy="228600"/>
    <xdr:sp macro="" textlink="">
      <xdr:nvSpPr>
        <xdr:cNvPr id="1177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306</xdr:row>
      <xdr:rowOff>0</xdr:rowOff>
    </xdr:from>
    <xdr:ext cx="76200" cy="228600"/>
    <xdr:sp macro="" textlink="">
      <xdr:nvSpPr>
        <xdr:cNvPr id="1178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306</xdr:row>
      <xdr:rowOff>0</xdr:rowOff>
    </xdr:from>
    <xdr:ext cx="76200" cy="228600"/>
    <xdr:sp macro="" textlink="">
      <xdr:nvSpPr>
        <xdr:cNvPr id="1179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306</xdr:row>
      <xdr:rowOff>0</xdr:rowOff>
    </xdr:from>
    <xdr:ext cx="76200" cy="228600"/>
    <xdr:sp macro="" textlink="">
      <xdr:nvSpPr>
        <xdr:cNvPr id="1180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308</xdr:row>
      <xdr:rowOff>0</xdr:rowOff>
    </xdr:from>
    <xdr:ext cx="76200" cy="228600"/>
    <xdr:sp macro="" textlink="">
      <xdr:nvSpPr>
        <xdr:cNvPr id="1181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308</xdr:row>
      <xdr:rowOff>0</xdr:rowOff>
    </xdr:from>
    <xdr:ext cx="76200" cy="228600"/>
    <xdr:sp macro="" textlink="">
      <xdr:nvSpPr>
        <xdr:cNvPr id="1182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308</xdr:row>
      <xdr:rowOff>0</xdr:rowOff>
    </xdr:from>
    <xdr:ext cx="76200" cy="228600"/>
    <xdr:sp macro="" textlink="">
      <xdr:nvSpPr>
        <xdr:cNvPr id="1183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309</xdr:row>
      <xdr:rowOff>0</xdr:rowOff>
    </xdr:from>
    <xdr:ext cx="76200" cy="228600"/>
    <xdr:sp macro="" textlink="">
      <xdr:nvSpPr>
        <xdr:cNvPr id="1184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309</xdr:row>
      <xdr:rowOff>0</xdr:rowOff>
    </xdr:from>
    <xdr:ext cx="76200" cy="228600"/>
    <xdr:sp macro="" textlink="">
      <xdr:nvSpPr>
        <xdr:cNvPr id="1185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309</xdr:row>
      <xdr:rowOff>0</xdr:rowOff>
    </xdr:from>
    <xdr:ext cx="76200" cy="228600"/>
    <xdr:sp macro="" textlink="">
      <xdr:nvSpPr>
        <xdr:cNvPr id="1186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309</xdr:row>
      <xdr:rowOff>0</xdr:rowOff>
    </xdr:from>
    <xdr:ext cx="76200" cy="228600"/>
    <xdr:sp macro="" textlink="">
      <xdr:nvSpPr>
        <xdr:cNvPr id="1187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309</xdr:row>
      <xdr:rowOff>0</xdr:rowOff>
    </xdr:from>
    <xdr:ext cx="76200" cy="228600"/>
    <xdr:sp macro="" textlink="">
      <xdr:nvSpPr>
        <xdr:cNvPr id="1188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309</xdr:row>
      <xdr:rowOff>0</xdr:rowOff>
    </xdr:from>
    <xdr:ext cx="76200" cy="228600"/>
    <xdr:sp macro="" textlink="">
      <xdr:nvSpPr>
        <xdr:cNvPr id="1189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309</xdr:row>
      <xdr:rowOff>0</xdr:rowOff>
    </xdr:from>
    <xdr:ext cx="76200" cy="228600"/>
    <xdr:sp macro="" textlink="">
      <xdr:nvSpPr>
        <xdr:cNvPr id="1190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309</xdr:row>
      <xdr:rowOff>0</xdr:rowOff>
    </xdr:from>
    <xdr:ext cx="76200" cy="228600"/>
    <xdr:sp macro="" textlink="">
      <xdr:nvSpPr>
        <xdr:cNvPr id="1191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321</xdr:row>
      <xdr:rowOff>0</xdr:rowOff>
    </xdr:from>
    <xdr:ext cx="76200" cy="228600"/>
    <xdr:sp macro="" textlink="">
      <xdr:nvSpPr>
        <xdr:cNvPr id="1192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321</xdr:row>
      <xdr:rowOff>0</xdr:rowOff>
    </xdr:from>
    <xdr:ext cx="76200" cy="228600"/>
    <xdr:sp macro="" textlink="">
      <xdr:nvSpPr>
        <xdr:cNvPr id="1193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321</xdr:row>
      <xdr:rowOff>0</xdr:rowOff>
    </xdr:from>
    <xdr:ext cx="76200" cy="228600"/>
    <xdr:sp macro="" textlink="">
      <xdr:nvSpPr>
        <xdr:cNvPr id="1194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321</xdr:row>
      <xdr:rowOff>0</xdr:rowOff>
    </xdr:from>
    <xdr:ext cx="76200" cy="228600"/>
    <xdr:sp macro="" textlink="">
      <xdr:nvSpPr>
        <xdr:cNvPr id="1195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323</xdr:row>
      <xdr:rowOff>0</xdr:rowOff>
    </xdr:from>
    <xdr:ext cx="76200" cy="228600"/>
    <xdr:sp macro="" textlink="">
      <xdr:nvSpPr>
        <xdr:cNvPr id="1196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323</xdr:row>
      <xdr:rowOff>0</xdr:rowOff>
    </xdr:from>
    <xdr:ext cx="76200" cy="228600"/>
    <xdr:sp macro="" textlink="">
      <xdr:nvSpPr>
        <xdr:cNvPr id="1197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323</xdr:row>
      <xdr:rowOff>0</xdr:rowOff>
    </xdr:from>
    <xdr:ext cx="76200" cy="228600"/>
    <xdr:sp macro="" textlink="">
      <xdr:nvSpPr>
        <xdr:cNvPr id="1198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324</xdr:row>
      <xdr:rowOff>0</xdr:rowOff>
    </xdr:from>
    <xdr:ext cx="76200" cy="228600"/>
    <xdr:sp macro="" textlink="">
      <xdr:nvSpPr>
        <xdr:cNvPr id="1199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324</xdr:row>
      <xdr:rowOff>0</xdr:rowOff>
    </xdr:from>
    <xdr:ext cx="76200" cy="228600"/>
    <xdr:sp macro="" textlink="">
      <xdr:nvSpPr>
        <xdr:cNvPr id="1200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324</xdr:row>
      <xdr:rowOff>0</xdr:rowOff>
    </xdr:from>
    <xdr:ext cx="76200" cy="228600"/>
    <xdr:sp macro="" textlink="">
      <xdr:nvSpPr>
        <xdr:cNvPr id="1201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324</xdr:row>
      <xdr:rowOff>0</xdr:rowOff>
    </xdr:from>
    <xdr:ext cx="76200" cy="228600"/>
    <xdr:sp macro="" textlink="">
      <xdr:nvSpPr>
        <xdr:cNvPr id="1202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324</xdr:row>
      <xdr:rowOff>0</xdr:rowOff>
    </xdr:from>
    <xdr:ext cx="76200" cy="228600"/>
    <xdr:sp macro="" textlink="">
      <xdr:nvSpPr>
        <xdr:cNvPr id="1203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324</xdr:row>
      <xdr:rowOff>0</xdr:rowOff>
    </xdr:from>
    <xdr:ext cx="76200" cy="228600"/>
    <xdr:sp macro="" textlink="">
      <xdr:nvSpPr>
        <xdr:cNvPr id="1204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324</xdr:row>
      <xdr:rowOff>0</xdr:rowOff>
    </xdr:from>
    <xdr:ext cx="76200" cy="228600"/>
    <xdr:sp macro="" textlink="">
      <xdr:nvSpPr>
        <xdr:cNvPr id="1205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324</xdr:row>
      <xdr:rowOff>0</xdr:rowOff>
    </xdr:from>
    <xdr:ext cx="76200" cy="228600"/>
    <xdr:sp macro="" textlink="">
      <xdr:nvSpPr>
        <xdr:cNvPr id="1206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330</xdr:row>
      <xdr:rowOff>0</xdr:rowOff>
    </xdr:from>
    <xdr:ext cx="76200" cy="228600"/>
    <xdr:sp macro="" textlink="">
      <xdr:nvSpPr>
        <xdr:cNvPr id="1207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330</xdr:row>
      <xdr:rowOff>0</xdr:rowOff>
    </xdr:from>
    <xdr:ext cx="76200" cy="228600"/>
    <xdr:sp macro="" textlink="">
      <xdr:nvSpPr>
        <xdr:cNvPr id="1208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330</xdr:row>
      <xdr:rowOff>0</xdr:rowOff>
    </xdr:from>
    <xdr:ext cx="76200" cy="228600"/>
    <xdr:sp macro="" textlink="">
      <xdr:nvSpPr>
        <xdr:cNvPr id="1209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330</xdr:row>
      <xdr:rowOff>0</xdr:rowOff>
    </xdr:from>
    <xdr:ext cx="76200" cy="228600"/>
    <xdr:sp macro="" textlink="">
      <xdr:nvSpPr>
        <xdr:cNvPr id="1210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332</xdr:row>
      <xdr:rowOff>0</xdr:rowOff>
    </xdr:from>
    <xdr:ext cx="76200" cy="228600"/>
    <xdr:sp macro="" textlink="">
      <xdr:nvSpPr>
        <xdr:cNvPr id="1211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332</xdr:row>
      <xdr:rowOff>0</xdr:rowOff>
    </xdr:from>
    <xdr:ext cx="76200" cy="228600"/>
    <xdr:sp macro="" textlink="">
      <xdr:nvSpPr>
        <xdr:cNvPr id="1212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332</xdr:row>
      <xdr:rowOff>0</xdr:rowOff>
    </xdr:from>
    <xdr:ext cx="76200" cy="228600"/>
    <xdr:sp macro="" textlink="">
      <xdr:nvSpPr>
        <xdr:cNvPr id="1213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333</xdr:row>
      <xdr:rowOff>0</xdr:rowOff>
    </xdr:from>
    <xdr:ext cx="76200" cy="228600"/>
    <xdr:sp macro="" textlink="">
      <xdr:nvSpPr>
        <xdr:cNvPr id="1214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333</xdr:row>
      <xdr:rowOff>0</xdr:rowOff>
    </xdr:from>
    <xdr:ext cx="76200" cy="228600"/>
    <xdr:sp macro="" textlink="">
      <xdr:nvSpPr>
        <xdr:cNvPr id="1215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333</xdr:row>
      <xdr:rowOff>0</xdr:rowOff>
    </xdr:from>
    <xdr:ext cx="76200" cy="228600"/>
    <xdr:sp macro="" textlink="">
      <xdr:nvSpPr>
        <xdr:cNvPr id="1216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333</xdr:row>
      <xdr:rowOff>0</xdr:rowOff>
    </xdr:from>
    <xdr:ext cx="76200" cy="228600"/>
    <xdr:sp macro="" textlink="">
      <xdr:nvSpPr>
        <xdr:cNvPr id="1217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333</xdr:row>
      <xdr:rowOff>0</xdr:rowOff>
    </xdr:from>
    <xdr:ext cx="76200" cy="228600"/>
    <xdr:sp macro="" textlink="">
      <xdr:nvSpPr>
        <xdr:cNvPr id="1218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333</xdr:row>
      <xdr:rowOff>0</xdr:rowOff>
    </xdr:from>
    <xdr:ext cx="76200" cy="228600"/>
    <xdr:sp macro="" textlink="">
      <xdr:nvSpPr>
        <xdr:cNvPr id="1219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333</xdr:row>
      <xdr:rowOff>0</xdr:rowOff>
    </xdr:from>
    <xdr:ext cx="76200" cy="228600"/>
    <xdr:sp macro="" textlink="">
      <xdr:nvSpPr>
        <xdr:cNvPr id="1220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333</xdr:row>
      <xdr:rowOff>0</xdr:rowOff>
    </xdr:from>
    <xdr:ext cx="76200" cy="228600"/>
    <xdr:sp macro="" textlink="">
      <xdr:nvSpPr>
        <xdr:cNvPr id="1221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330</xdr:row>
      <xdr:rowOff>0</xdr:rowOff>
    </xdr:from>
    <xdr:ext cx="76200" cy="228600"/>
    <xdr:sp macro="" textlink="">
      <xdr:nvSpPr>
        <xdr:cNvPr id="1222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330</xdr:row>
      <xdr:rowOff>0</xdr:rowOff>
    </xdr:from>
    <xdr:ext cx="76200" cy="228600"/>
    <xdr:sp macro="" textlink="">
      <xdr:nvSpPr>
        <xdr:cNvPr id="1223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330</xdr:row>
      <xdr:rowOff>0</xdr:rowOff>
    </xdr:from>
    <xdr:ext cx="76200" cy="228600"/>
    <xdr:sp macro="" textlink="">
      <xdr:nvSpPr>
        <xdr:cNvPr id="1224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330</xdr:row>
      <xdr:rowOff>0</xdr:rowOff>
    </xdr:from>
    <xdr:ext cx="76200" cy="228600"/>
    <xdr:sp macro="" textlink="">
      <xdr:nvSpPr>
        <xdr:cNvPr id="1225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332</xdr:row>
      <xdr:rowOff>0</xdr:rowOff>
    </xdr:from>
    <xdr:ext cx="76200" cy="228600"/>
    <xdr:sp macro="" textlink="">
      <xdr:nvSpPr>
        <xdr:cNvPr id="1226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332</xdr:row>
      <xdr:rowOff>0</xdr:rowOff>
    </xdr:from>
    <xdr:ext cx="76200" cy="228600"/>
    <xdr:sp macro="" textlink="">
      <xdr:nvSpPr>
        <xdr:cNvPr id="1227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332</xdr:row>
      <xdr:rowOff>0</xdr:rowOff>
    </xdr:from>
    <xdr:ext cx="76200" cy="228600"/>
    <xdr:sp macro="" textlink="">
      <xdr:nvSpPr>
        <xdr:cNvPr id="1228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333</xdr:row>
      <xdr:rowOff>0</xdr:rowOff>
    </xdr:from>
    <xdr:ext cx="76200" cy="228600"/>
    <xdr:sp macro="" textlink="">
      <xdr:nvSpPr>
        <xdr:cNvPr id="1229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333</xdr:row>
      <xdr:rowOff>0</xdr:rowOff>
    </xdr:from>
    <xdr:ext cx="76200" cy="228600"/>
    <xdr:sp macro="" textlink="">
      <xdr:nvSpPr>
        <xdr:cNvPr id="1230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333</xdr:row>
      <xdr:rowOff>0</xdr:rowOff>
    </xdr:from>
    <xdr:ext cx="76200" cy="228600"/>
    <xdr:sp macro="" textlink="">
      <xdr:nvSpPr>
        <xdr:cNvPr id="1231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333</xdr:row>
      <xdr:rowOff>0</xdr:rowOff>
    </xdr:from>
    <xdr:ext cx="76200" cy="228600"/>
    <xdr:sp macro="" textlink="">
      <xdr:nvSpPr>
        <xdr:cNvPr id="1232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333</xdr:row>
      <xdr:rowOff>0</xdr:rowOff>
    </xdr:from>
    <xdr:ext cx="76200" cy="228600"/>
    <xdr:sp macro="" textlink="">
      <xdr:nvSpPr>
        <xdr:cNvPr id="1233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333</xdr:row>
      <xdr:rowOff>0</xdr:rowOff>
    </xdr:from>
    <xdr:ext cx="76200" cy="228600"/>
    <xdr:sp macro="" textlink="">
      <xdr:nvSpPr>
        <xdr:cNvPr id="1234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333</xdr:row>
      <xdr:rowOff>0</xdr:rowOff>
    </xdr:from>
    <xdr:ext cx="76200" cy="228600"/>
    <xdr:sp macro="" textlink="">
      <xdr:nvSpPr>
        <xdr:cNvPr id="1235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333</xdr:row>
      <xdr:rowOff>0</xdr:rowOff>
    </xdr:from>
    <xdr:ext cx="76200" cy="228600"/>
    <xdr:sp macro="" textlink="">
      <xdr:nvSpPr>
        <xdr:cNvPr id="1236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339</xdr:row>
      <xdr:rowOff>0</xdr:rowOff>
    </xdr:from>
    <xdr:ext cx="76200" cy="228600"/>
    <xdr:sp macro="" textlink="">
      <xdr:nvSpPr>
        <xdr:cNvPr id="1237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339</xdr:row>
      <xdr:rowOff>0</xdr:rowOff>
    </xdr:from>
    <xdr:ext cx="76200" cy="228600"/>
    <xdr:sp macro="" textlink="">
      <xdr:nvSpPr>
        <xdr:cNvPr id="1238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339</xdr:row>
      <xdr:rowOff>0</xdr:rowOff>
    </xdr:from>
    <xdr:ext cx="76200" cy="228600"/>
    <xdr:sp macro="" textlink="">
      <xdr:nvSpPr>
        <xdr:cNvPr id="1239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339</xdr:row>
      <xdr:rowOff>0</xdr:rowOff>
    </xdr:from>
    <xdr:ext cx="76200" cy="228600"/>
    <xdr:sp macro="" textlink="">
      <xdr:nvSpPr>
        <xdr:cNvPr id="1240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341</xdr:row>
      <xdr:rowOff>0</xdr:rowOff>
    </xdr:from>
    <xdr:ext cx="76200" cy="228600"/>
    <xdr:sp macro="" textlink="">
      <xdr:nvSpPr>
        <xdr:cNvPr id="1241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341</xdr:row>
      <xdr:rowOff>0</xdr:rowOff>
    </xdr:from>
    <xdr:ext cx="76200" cy="228600"/>
    <xdr:sp macro="" textlink="">
      <xdr:nvSpPr>
        <xdr:cNvPr id="1242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341</xdr:row>
      <xdr:rowOff>0</xdr:rowOff>
    </xdr:from>
    <xdr:ext cx="76200" cy="228600"/>
    <xdr:sp macro="" textlink="">
      <xdr:nvSpPr>
        <xdr:cNvPr id="1243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342</xdr:row>
      <xdr:rowOff>0</xdr:rowOff>
    </xdr:from>
    <xdr:ext cx="76200" cy="228600"/>
    <xdr:sp macro="" textlink="">
      <xdr:nvSpPr>
        <xdr:cNvPr id="1244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342</xdr:row>
      <xdr:rowOff>0</xdr:rowOff>
    </xdr:from>
    <xdr:ext cx="76200" cy="228600"/>
    <xdr:sp macro="" textlink="">
      <xdr:nvSpPr>
        <xdr:cNvPr id="1245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342</xdr:row>
      <xdr:rowOff>0</xdr:rowOff>
    </xdr:from>
    <xdr:ext cx="76200" cy="228600"/>
    <xdr:sp macro="" textlink="">
      <xdr:nvSpPr>
        <xdr:cNvPr id="1246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342</xdr:row>
      <xdr:rowOff>0</xdr:rowOff>
    </xdr:from>
    <xdr:ext cx="76200" cy="228600"/>
    <xdr:sp macro="" textlink="">
      <xdr:nvSpPr>
        <xdr:cNvPr id="1247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342</xdr:row>
      <xdr:rowOff>0</xdr:rowOff>
    </xdr:from>
    <xdr:ext cx="76200" cy="228600"/>
    <xdr:sp macro="" textlink="">
      <xdr:nvSpPr>
        <xdr:cNvPr id="1248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342</xdr:row>
      <xdr:rowOff>0</xdr:rowOff>
    </xdr:from>
    <xdr:ext cx="76200" cy="228600"/>
    <xdr:sp macro="" textlink="">
      <xdr:nvSpPr>
        <xdr:cNvPr id="1249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342</xdr:row>
      <xdr:rowOff>0</xdr:rowOff>
    </xdr:from>
    <xdr:ext cx="76200" cy="228600"/>
    <xdr:sp macro="" textlink="">
      <xdr:nvSpPr>
        <xdr:cNvPr id="1250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342</xdr:row>
      <xdr:rowOff>0</xdr:rowOff>
    </xdr:from>
    <xdr:ext cx="76200" cy="228600"/>
    <xdr:sp macro="" textlink="">
      <xdr:nvSpPr>
        <xdr:cNvPr id="1251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308</xdr:row>
      <xdr:rowOff>0</xdr:rowOff>
    </xdr:from>
    <xdr:ext cx="76200" cy="228600"/>
    <xdr:sp macro="" textlink="">
      <xdr:nvSpPr>
        <xdr:cNvPr id="1252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308</xdr:row>
      <xdr:rowOff>0</xdr:rowOff>
    </xdr:from>
    <xdr:ext cx="76200" cy="228600"/>
    <xdr:sp macro="" textlink="">
      <xdr:nvSpPr>
        <xdr:cNvPr id="1253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308</xdr:row>
      <xdr:rowOff>0</xdr:rowOff>
    </xdr:from>
    <xdr:ext cx="76200" cy="228600"/>
    <xdr:sp macro="" textlink="">
      <xdr:nvSpPr>
        <xdr:cNvPr id="1254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308</xdr:row>
      <xdr:rowOff>0</xdr:rowOff>
    </xdr:from>
    <xdr:ext cx="76200" cy="228600"/>
    <xdr:sp macro="" textlink="">
      <xdr:nvSpPr>
        <xdr:cNvPr id="1255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310</xdr:row>
      <xdr:rowOff>0</xdr:rowOff>
    </xdr:from>
    <xdr:ext cx="76200" cy="228600"/>
    <xdr:sp macro="" textlink="">
      <xdr:nvSpPr>
        <xdr:cNvPr id="1256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310</xdr:row>
      <xdr:rowOff>0</xdr:rowOff>
    </xdr:from>
    <xdr:ext cx="76200" cy="228600"/>
    <xdr:sp macro="" textlink="">
      <xdr:nvSpPr>
        <xdr:cNvPr id="1257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310</xdr:row>
      <xdr:rowOff>0</xdr:rowOff>
    </xdr:from>
    <xdr:ext cx="76200" cy="228600"/>
    <xdr:sp macro="" textlink="">
      <xdr:nvSpPr>
        <xdr:cNvPr id="1258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311</xdr:row>
      <xdr:rowOff>0</xdr:rowOff>
    </xdr:from>
    <xdr:ext cx="76200" cy="228600"/>
    <xdr:sp macro="" textlink="">
      <xdr:nvSpPr>
        <xdr:cNvPr id="1259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311</xdr:row>
      <xdr:rowOff>0</xdr:rowOff>
    </xdr:from>
    <xdr:ext cx="76200" cy="228600"/>
    <xdr:sp macro="" textlink="">
      <xdr:nvSpPr>
        <xdr:cNvPr id="1260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311</xdr:row>
      <xdr:rowOff>0</xdr:rowOff>
    </xdr:from>
    <xdr:ext cx="76200" cy="228600"/>
    <xdr:sp macro="" textlink="">
      <xdr:nvSpPr>
        <xdr:cNvPr id="1261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311</xdr:row>
      <xdr:rowOff>0</xdr:rowOff>
    </xdr:from>
    <xdr:ext cx="76200" cy="228600"/>
    <xdr:sp macro="" textlink="">
      <xdr:nvSpPr>
        <xdr:cNvPr id="1262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311</xdr:row>
      <xdr:rowOff>0</xdr:rowOff>
    </xdr:from>
    <xdr:ext cx="76200" cy="228600"/>
    <xdr:sp macro="" textlink="">
      <xdr:nvSpPr>
        <xdr:cNvPr id="1263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311</xdr:row>
      <xdr:rowOff>0</xdr:rowOff>
    </xdr:from>
    <xdr:ext cx="76200" cy="228600"/>
    <xdr:sp macro="" textlink="">
      <xdr:nvSpPr>
        <xdr:cNvPr id="1264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311</xdr:row>
      <xdr:rowOff>0</xdr:rowOff>
    </xdr:from>
    <xdr:ext cx="76200" cy="228600"/>
    <xdr:sp macro="" textlink="">
      <xdr:nvSpPr>
        <xdr:cNvPr id="1265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311</xdr:row>
      <xdr:rowOff>0</xdr:rowOff>
    </xdr:from>
    <xdr:ext cx="76200" cy="228600"/>
    <xdr:sp macro="" textlink="">
      <xdr:nvSpPr>
        <xdr:cNvPr id="1266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317</xdr:row>
      <xdr:rowOff>0</xdr:rowOff>
    </xdr:from>
    <xdr:ext cx="76200" cy="228600"/>
    <xdr:sp macro="" textlink="">
      <xdr:nvSpPr>
        <xdr:cNvPr id="1267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317</xdr:row>
      <xdr:rowOff>0</xdr:rowOff>
    </xdr:from>
    <xdr:ext cx="76200" cy="228600"/>
    <xdr:sp macro="" textlink="">
      <xdr:nvSpPr>
        <xdr:cNvPr id="1268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317</xdr:row>
      <xdr:rowOff>0</xdr:rowOff>
    </xdr:from>
    <xdr:ext cx="76200" cy="228600"/>
    <xdr:sp macro="" textlink="">
      <xdr:nvSpPr>
        <xdr:cNvPr id="1269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317</xdr:row>
      <xdr:rowOff>0</xdr:rowOff>
    </xdr:from>
    <xdr:ext cx="76200" cy="228600"/>
    <xdr:sp macro="" textlink="">
      <xdr:nvSpPr>
        <xdr:cNvPr id="1270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319</xdr:row>
      <xdr:rowOff>0</xdr:rowOff>
    </xdr:from>
    <xdr:ext cx="76200" cy="228600"/>
    <xdr:sp macro="" textlink="">
      <xdr:nvSpPr>
        <xdr:cNvPr id="1271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319</xdr:row>
      <xdr:rowOff>0</xdr:rowOff>
    </xdr:from>
    <xdr:ext cx="76200" cy="228600"/>
    <xdr:sp macro="" textlink="">
      <xdr:nvSpPr>
        <xdr:cNvPr id="1272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319</xdr:row>
      <xdr:rowOff>0</xdr:rowOff>
    </xdr:from>
    <xdr:ext cx="76200" cy="228600"/>
    <xdr:sp macro="" textlink="">
      <xdr:nvSpPr>
        <xdr:cNvPr id="1273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320</xdr:row>
      <xdr:rowOff>0</xdr:rowOff>
    </xdr:from>
    <xdr:ext cx="76200" cy="228600"/>
    <xdr:sp macro="" textlink="">
      <xdr:nvSpPr>
        <xdr:cNvPr id="1274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320</xdr:row>
      <xdr:rowOff>0</xdr:rowOff>
    </xdr:from>
    <xdr:ext cx="76200" cy="228600"/>
    <xdr:sp macro="" textlink="">
      <xdr:nvSpPr>
        <xdr:cNvPr id="1275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320</xdr:row>
      <xdr:rowOff>0</xdr:rowOff>
    </xdr:from>
    <xdr:ext cx="76200" cy="228600"/>
    <xdr:sp macro="" textlink="">
      <xdr:nvSpPr>
        <xdr:cNvPr id="1276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320</xdr:row>
      <xdr:rowOff>0</xdr:rowOff>
    </xdr:from>
    <xdr:ext cx="76200" cy="228600"/>
    <xdr:sp macro="" textlink="">
      <xdr:nvSpPr>
        <xdr:cNvPr id="1277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320</xdr:row>
      <xdr:rowOff>0</xdr:rowOff>
    </xdr:from>
    <xdr:ext cx="76200" cy="228600"/>
    <xdr:sp macro="" textlink="">
      <xdr:nvSpPr>
        <xdr:cNvPr id="1278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320</xdr:row>
      <xdr:rowOff>0</xdr:rowOff>
    </xdr:from>
    <xdr:ext cx="76200" cy="228600"/>
    <xdr:sp macro="" textlink="">
      <xdr:nvSpPr>
        <xdr:cNvPr id="1279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320</xdr:row>
      <xdr:rowOff>0</xdr:rowOff>
    </xdr:from>
    <xdr:ext cx="76200" cy="228600"/>
    <xdr:sp macro="" textlink="">
      <xdr:nvSpPr>
        <xdr:cNvPr id="1280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320</xdr:row>
      <xdr:rowOff>0</xdr:rowOff>
    </xdr:from>
    <xdr:ext cx="76200" cy="228600"/>
    <xdr:sp macro="" textlink="">
      <xdr:nvSpPr>
        <xdr:cNvPr id="1281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332</xdr:row>
      <xdr:rowOff>0</xdr:rowOff>
    </xdr:from>
    <xdr:ext cx="76200" cy="228600"/>
    <xdr:sp macro="" textlink="">
      <xdr:nvSpPr>
        <xdr:cNvPr id="1282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332</xdr:row>
      <xdr:rowOff>0</xdr:rowOff>
    </xdr:from>
    <xdr:ext cx="76200" cy="228600"/>
    <xdr:sp macro="" textlink="">
      <xdr:nvSpPr>
        <xdr:cNvPr id="1283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332</xdr:row>
      <xdr:rowOff>0</xdr:rowOff>
    </xdr:from>
    <xdr:ext cx="76200" cy="228600"/>
    <xdr:sp macro="" textlink="">
      <xdr:nvSpPr>
        <xdr:cNvPr id="1284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332</xdr:row>
      <xdr:rowOff>0</xdr:rowOff>
    </xdr:from>
    <xdr:ext cx="76200" cy="228600"/>
    <xdr:sp macro="" textlink="">
      <xdr:nvSpPr>
        <xdr:cNvPr id="1285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334</xdr:row>
      <xdr:rowOff>0</xdr:rowOff>
    </xdr:from>
    <xdr:ext cx="76200" cy="228600"/>
    <xdr:sp macro="" textlink="">
      <xdr:nvSpPr>
        <xdr:cNvPr id="1286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334</xdr:row>
      <xdr:rowOff>0</xdr:rowOff>
    </xdr:from>
    <xdr:ext cx="76200" cy="228600"/>
    <xdr:sp macro="" textlink="">
      <xdr:nvSpPr>
        <xdr:cNvPr id="1287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334</xdr:row>
      <xdr:rowOff>0</xdr:rowOff>
    </xdr:from>
    <xdr:ext cx="76200" cy="228600"/>
    <xdr:sp macro="" textlink="">
      <xdr:nvSpPr>
        <xdr:cNvPr id="1288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335</xdr:row>
      <xdr:rowOff>0</xdr:rowOff>
    </xdr:from>
    <xdr:ext cx="76200" cy="228600"/>
    <xdr:sp macro="" textlink="">
      <xdr:nvSpPr>
        <xdr:cNvPr id="1289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335</xdr:row>
      <xdr:rowOff>0</xdr:rowOff>
    </xdr:from>
    <xdr:ext cx="76200" cy="228600"/>
    <xdr:sp macro="" textlink="">
      <xdr:nvSpPr>
        <xdr:cNvPr id="1290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335</xdr:row>
      <xdr:rowOff>0</xdr:rowOff>
    </xdr:from>
    <xdr:ext cx="76200" cy="228600"/>
    <xdr:sp macro="" textlink="">
      <xdr:nvSpPr>
        <xdr:cNvPr id="1291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335</xdr:row>
      <xdr:rowOff>0</xdr:rowOff>
    </xdr:from>
    <xdr:ext cx="76200" cy="228600"/>
    <xdr:sp macro="" textlink="">
      <xdr:nvSpPr>
        <xdr:cNvPr id="1292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335</xdr:row>
      <xdr:rowOff>0</xdr:rowOff>
    </xdr:from>
    <xdr:ext cx="76200" cy="228600"/>
    <xdr:sp macro="" textlink="">
      <xdr:nvSpPr>
        <xdr:cNvPr id="1293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335</xdr:row>
      <xdr:rowOff>0</xdr:rowOff>
    </xdr:from>
    <xdr:ext cx="76200" cy="228600"/>
    <xdr:sp macro="" textlink="">
      <xdr:nvSpPr>
        <xdr:cNvPr id="1294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335</xdr:row>
      <xdr:rowOff>0</xdr:rowOff>
    </xdr:from>
    <xdr:ext cx="76200" cy="228600"/>
    <xdr:sp macro="" textlink="">
      <xdr:nvSpPr>
        <xdr:cNvPr id="1295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335</xdr:row>
      <xdr:rowOff>0</xdr:rowOff>
    </xdr:from>
    <xdr:ext cx="76200" cy="228600"/>
    <xdr:sp macro="" textlink="">
      <xdr:nvSpPr>
        <xdr:cNvPr id="1296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341</xdr:row>
      <xdr:rowOff>0</xdr:rowOff>
    </xdr:from>
    <xdr:ext cx="76200" cy="228600"/>
    <xdr:sp macro="" textlink="">
      <xdr:nvSpPr>
        <xdr:cNvPr id="1297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341</xdr:row>
      <xdr:rowOff>0</xdr:rowOff>
    </xdr:from>
    <xdr:ext cx="76200" cy="228600"/>
    <xdr:sp macro="" textlink="">
      <xdr:nvSpPr>
        <xdr:cNvPr id="1298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341</xdr:row>
      <xdr:rowOff>0</xdr:rowOff>
    </xdr:from>
    <xdr:ext cx="76200" cy="228600"/>
    <xdr:sp macro="" textlink="">
      <xdr:nvSpPr>
        <xdr:cNvPr id="1299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341</xdr:row>
      <xdr:rowOff>0</xdr:rowOff>
    </xdr:from>
    <xdr:ext cx="76200" cy="228600"/>
    <xdr:sp macro="" textlink="">
      <xdr:nvSpPr>
        <xdr:cNvPr id="1300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343</xdr:row>
      <xdr:rowOff>0</xdr:rowOff>
    </xdr:from>
    <xdr:ext cx="76200" cy="228600"/>
    <xdr:sp macro="" textlink="">
      <xdr:nvSpPr>
        <xdr:cNvPr id="1301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343</xdr:row>
      <xdr:rowOff>0</xdr:rowOff>
    </xdr:from>
    <xdr:ext cx="76200" cy="228600"/>
    <xdr:sp macro="" textlink="">
      <xdr:nvSpPr>
        <xdr:cNvPr id="1302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343</xdr:row>
      <xdr:rowOff>0</xdr:rowOff>
    </xdr:from>
    <xdr:ext cx="76200" cy="228600"/>
    <xdr:sp macro="" textlink="">
      <xdr:nvSpPr>
        <xdr:cNvPr id="1303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341</xdr:row>
      <xdr:rowOff>0</xdr:rowOff>
    </xdr:from>
    <xdr:ext cx="76200" cy="228600"/>
    <xdr:sp macro="" textlink="">
      <xdr:nvSpPr>
        <xdr:cNvPr id="1304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341</xdr:row>
      <xdr:rowOff>0</xdr:rowOff>
    </xdr:from>
    <xdr:ext cx="76200" cy="228600"/>
    <xdr:sp macro="" textlink="">
      <xdr:nvSpPr>
        <xdr:cNvPr id="1305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341</xdr:row>
      <xdr:rowOff>0</xdr:rowOff>
    </xdr:from>
    <xdr:ext cx="76200" cy="228600"/>
    <xdr:sp macro="" textlink="">
      <xdr:nvSpPr>
        <xdr:cNvPr id="1306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341</xdr:row>
      <xdr:rowOff>0</xdr:rowOff>
    </xdr:from>
    <xdr:ext cx="76200" cy="228600"/>
    <xdr:sp macro="" textlink="">
      <xdr:nvSpPr>
        <xdr:cNvPr id="1307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343</xdr:row>
      <xdr:rowOff>0</xdr:rowOff>
    </xdr:from>
    <xdr:ext cx="76200" cy="228600"/>
    <xdr:sp macro="" textlink="">
      <xdr:nvSpPr>
        <xdr:cNvPr id="1308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343</xdr:row>
      <xdr:rowOff>0</xdr:rowOff>
    </xdr:from>
    <xdr:ext cx="76200" cy="228600"/>
    <xdr:sp macro="" textlink="">
      <xdr:nvSpPr>
        <xdr:cNvPr id="1309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343</xdr:row>
      <xdr:rowOff>0</xdr:rowOff>
    </xdr:from>
    <xdr:ext cx="76200" cy="228600"/>
    <xdr:sp macro="" textlink="">
      <xdr:nvSpPr>
        <xdr:cNvPr id="1310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317</xdr:row>
      <xdr:rowOff>0</xdr:rowOff>
    </xdr:from>
    <xdr:ext cx="76200" cy="228600"/>
    <xdr:sp macro="" textlink="">
      <xdr:nvSpPr>
        <xdr:cNvPr id="1311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317</xdr:row>
      <xdr:rowOff>0</xdr:rowOff>
    </xdr:from>
    <xdr:ext cx="76200" cy="228600"/>
    <xdr:sp macro="" textlink="">
      <xdr:nvSpPr>
        <xdr:cNvPr id="1312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317</xdr:row>
      <xdr:rowOff>0</xdr:rowOff>
    </xdr:from>
    <xdr:ext cx="76200" cy="228600"/>
    <xdr:sp macro="" textlink="">
      <xdr:nvSpPr>
        <xdr:cNvPr id="1313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317</xdr:row>
      <xdr:rowOff>0</xdr:rowOff>
    </xdr:from>
    <xdr:ext cx="76200" cy="228600"/>
    <xdr:sp macro="" textlink="">
      <xdr:nvSpPr>
        <xdr:cNvPr id="1314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319</xdr:row>
      <xdr:rowOff>0</xdr:rowOff>
    </xdr:from>
    <xdr:ext cx="76200" cy="228600"/>
    <xdr:sp macro="" textlink="">
      <xdr:nvSpPr>
        <xdr:cNvPr id="1315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319</xdr:row>
      <xdr:rowOff>0</xdr:rowOff>
    </xdr:from>
    <xdr:ext cx="76200" cy="228600"/>
    <xdr:sp macro="" textlink="">
      <xdr:nvSpPr>
        <xdr:cNvPr id="1316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319</xdr:row>
      <xdr:rowOff>0</xdr:rowOff>
    </xdr:from>
    <xdr:ext cx="76200" cy="228600"/>
    <xdr:sp macro="" textlink="">
      <xdr:nvSpPr>
        <xdr:cNvPr id="1317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320</xdr:row>
      <xdr:rowOff>0</xdr:rowOff>
    </xdr:from>
    <xdr:ext cx="76200" cy="228600"/>
    <xdr:sp macro="" textlink="">
      <xdr:nvSpPr>
        <xdr:cNvPr id="1318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320</xdr:row>
      <xdr:rowOff>0</xdr:rowOff>
    </xdr:from>
    <xdr:ext cx="76200" cy="228600"/>
    <xdr:sp macro="" textlink="">
      <xdr:nvSpPr>
        <xdr:cNvPr id="1319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320</xdr:row>
      <xdr:rowOff>0</xdr:rowOff>
    </xdr:from>
    <xdr:ext cx="76200" cy="228600"/>
    <xdr:sp macro="" textlink="">
      <xdr:nvSpPr>
        <xdr:cNvPr id="1320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320</xdr:row>
      <xdr:rowOff>0</xdr:rowOff>
    </xdr:from>
    <xdr:ext cx="76200" cy="228600"/>
    <xdr:sp macro="" textlink="">
      <xdr:nvSpPr>
        <xdr:cNvPr id="1321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320</xdr:row>
      <xdr:rowOff>0</xdr:rowOff>
    </xdr:from>
    <xdr:ext cx="76200" cy="228600"/>
    <xdr:sp macro="" textlink="">
      <xdr:nvSpPr>
        <xdr:cNvPr id="1322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320</xdr:row>
      <xdr:rowOff>0</xdr:rowOff>
    </xdr:from>
    <xdr:ext cx="76200" cy="228600"/>
    <xdr:sp macro="" textlink="">
      <xdr:nvSpPr>
        <xdr:cNvPr id="1323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320</xdr:row>
      <xdr:rowOff>0</xdr:rowOff>
    </xdr:from>
    <xdr:ext cx="76200" cy="228600"/>
    <xdr:sp macro="" textlink="">
      <xdr:nvSpPr>
        <xdr:cNvPr id="1324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320</xdr:row>
      <xdr:rowOff>0</xdr:rowOff>
    </xdr:from>
    <xdr:ext cx="76200" cy="228600"/>
    <xdr:sp macro="" textlink="">
      <xdr:nvSpPr>
        <xdr:cNvPr id="1325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325</xdr:row>
      <xdr:rowOff>0</xdr:rowOff>
    </xdr:from>
    <xdr:ext cx="76200" cy="228600"/>
    <xdr:sp macro="" textlink="">
      <xdr:nvSpPr>
        <xdr:cNvPr id="1326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325</xdr:row>
      <xdr:rowOff>0</xdr:rowOff>
    </xdr:from>
    <xdr:ext cx="76200" cy="228600"/>
    <xdr:sp macro="" textlink="">
      <xdr:nvSpPr>
        <xdr:cNvPr id="1327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325</xdr:row>
      <xdr:rowOff>0</xdr:rowOff>
    </xdr:from>
    <xdr:ext cx="76200" cy="228600"/>
    <xdr:sp macro="" textlink="">
      <xdr:nvSpPr>
        <xdr:cNvPr id="1328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325</xdr:row>
      <xdr:rowOff>0</xdr:rowOff>
    </xdr:from>
    <xdr:ext cx="76200" cy="228600"/>
    <xdr:sp macro="" textlink="">
      <xdr:nvSpPr>
        <xdr:cNvPr id="1329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327</xdr:row>
      <xdr:rowOff>0</xdr:rowOff>
    </xdr:from>
    <xdr:ext cx="76200" cy="228600"/>
    <xdr:sp macro="" textlink="">
      <xdr:nvSpPr>
        <xdr:cNvPr id="1330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327</xdr:row>
      <xdr:rowOff>0</xdr:rowOff>
    </xdr:from>
    <xdr:ext cx="76200" cy="228600"/>
    <xdr:sp macro="" textlink="">
      <xdr:nvSpPr>
        <xdr:cNvPr id="1331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327</xdr:row>
      <xdr:rowOff>0</xdr:rowOff>
    </xdr:from>
    <xdr:ext cx="76200" cy="228600"/>
    <xdr:sp macro="" textlink="">
      <xdr:nvSpPr>
        <xdr:cNvPr id="1332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328</xdr:row>
      <xdr:rowOff>0</xdr:rowOff>
    </xdr:from>
    <xdr:ext cx="76200" cy="228600"/>
    <xdr:sp macro="" textlink="">
      <xdr:nvSpPr>
        <xdr:cNvPr id="1333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328</xdr:row>
      <xdr:rowOff>0</xdr:rowOff>
    </xdr:from>
    <xdr:ext cx="76200" cy="228600"/>
    <xdr:sp macro="" textlink="">
      <xdr:nvSpPr>
        <xdr:cNvPr id="1334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328</xdr:row>
      <xdr:rowOff>0</xdr:rowOff>
    </xdr:from>
    <xdr:ext cx="76200" cy="228600"/>
    <xdr:sp macro="" textlink="">
      <xdr:nvSpPr>
        <xdr:cNvPr id="1335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328</xdr:row>
      <xdr:rowOff>0</xdr:rowOff>
    </xdr:from>
    <xdr:ext cx="76200" cy="228600"/>
    <xdr:sp macro="" textlink="">
      <xdr:nvSpPr>
        <xdr:cNvPr id="1336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328</xdr:row>
      <xdr:rowOff>0</xdr:rowOff>
    </xdr:from>
    <xdr:ext cx="76200" cy="228600"/>
    <xdr:sp macro="" textlink="">
      <xdr:nvSpPr>
        <xdr:cNvPr id="1337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328</xdr:row>
      <xdr:rowOff>0</xdr:rowOff>
    </xdr:from>
    <xdr:ext cx="76200" cy="228600"/>
    <xdr:sp macro="" textlink="">
      <xdr:nvSpPr>
        <xdr:cNvPr id="1338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328</xdr:row>
      <xdr:rowOff>0</xdr:rowOff>
    </xdr:from>
    <xdr:ext cx="76200" cy="228600"/>
    <xdr:sp macro="" textlink="">
      <xdr:nvSpPr>
        <xdr:cNvPr id="1339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328</xdr:row>
      <xdr:rowOff>0</xdr:rowOff>
    </xdr:from>
    <xdr:ext cx="76200" cy="228600"/>
    <xdr:sp macro="" textlink="">
      <xdr:nvSpPr>
        <xdr:cNvPr id="1340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341</xdr:row>
      <xdr:rowOff>0</xdr:rowOff>
    </xdr:from>
    <xdr:ext cx="76200" cy="228600"/>
    <xdr:sp macro="" textlink="">
      <xdr:nvSpPr>
        <xdr:cNvPr id="1341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341</xdr:row>
      <xdr:rowOff>0</xdr:rowOff>
    </xdr:from>
    <xdr:ext cx="76200" cy="228600"/>
    <xdr:sp macro="" textlink="">
      <xdr:nvSpPr>
        <xdr:cNvPr id="1342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341</xdr:row>
      <xdr:rowOff>0</xdr:rowOff>
    </xdr:from>
    <xdr:ext cx="76200" cy="228600"/>
    <xdr:sp macro="" textlink="">
      <xdr:nvSpPr>
        <xdr:cNvPr id="1343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341</xdr:row>
      <xdr:rowOff>0</xdr:rowOff>
    </xdr:from>
    <xdr:ext cx="76200" cy="228600"/>
    <xdr:sp macro="" textlink="">
      <xdr:nvSpPr>
        <xdr:cNvPr id="1344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343</xdr:row>
      <xdr:rowOff>0</xdr:rowOff>
    </xdr:from>
    <xdr:ext cx="76200" cy="228600"/>
    <xdr:sp macro="" textlink="">
      <xdr:nvSpPr>
        <xdr:cNvPr id="1345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343</xdr:row>
      <xdr:rowOff>0</xdr:rowOff>
    </xdr:from>
    <xdr:ext cx="76200" cy="228600"/>
    <xdr:sp macro="" textlink="">
      <xdr:nvSpPr>
        <xdr:cNvPr id="1346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343</xdr:row>
      <xdr:rowOff>0</xdr:rowOff>
    </xdr:from>
    <xdr:ext cx="76200" cy="228600"/>
    <xdr:sp macro="" textlink="">
      <xdr:nvSpPr>
        <xdr:cNvPr id="1347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330</xdr:row>
      <xdr:rowOff>0</xdr:rowOff>
    </xdr:from>
    <xdr:ext cx="76200" cy="228600"/>
    <xdr:sp macro="" textlink="">
      <xdr:nvSpPr>
        <xdr:cNvPr id="1348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330</xdr:row>
      <xdr:rowOff>0</xdr:rowOff>
    </xdr:from>
    <xdr:ext cx="76200" cy="228600"/>
    <xdr:sp macro="" textlink="">
      <xdr:nvSpPr>
        <xdr:cNvPr id="1349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330</xdr:row>
      <xdr:rowOff>0</xdr:rowOff>
    </xdr:from>
    <xdr:ext cx="76200" cy="228600"/>
    <xdr:sp macro="" textlink="">
      <xdr:nvSpPr>
        <xdr:cNvPr id="1350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330</xdr:row>
      <xdr:rowOff>0</xdr:rowOff>
    </xdr:from>
    <xdr:ext cx="76200" cy="228600"/>
    <xdr:sp macro="" textlink="">
      <xdr:nvSpPr>
        <xdr:cNvPr id="1351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332</xdr:row>
      <xdr:rowOff>0</xdr:rowOff>
    </xdr:from>
    <xdr:ext cx="76200" cy="228600"/>
    <xdr:sp macro="" textlink="">
      <xdr:nvSpPr>
        <xdr:cNvPr id="1352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332</xdr:row>
      <xdr:rowOff>0</xdr:rowOff>
    </xdr:from>
    <xdr:ext cx="76200" cy="228600"/>
    <xdr:sp macro="" textlink="">
      <xdr:nvSpPr>
        <xdr:cNvPr id="1353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332</xdr:row>
      <xdr:rowOff>0</xdr:rowOff>
    </xdr:from>
    <xdr:ext cx="76200" cy="228600"/>
    <xdr:sp macro="" textlink="">
      <xdr:nvSpPr>
        <xdr:cNvPr id="1354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333</xdr:row>
      <xdr:rowOff>0</xdr:rowOff>
    </xdr:from>
    <xdr:ext cx="76200" cy="228600"/>
    <xdr:sp macro="" textlink="">
      <xdr:nvSpPr>
        <xdr:cNvPr id="1355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333</xdr:row>
      <xdr:rowOff>0</xdr:rowOff>
    </xdr:from>
    <xdr:ext cx="76200" cy="228600"/>
    <xdr:sp macro="" textlink="">
      <xdr:nvSpPr>
        <xdr:cNvPr id="1356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333</xdr:row>
      <xdr:rowOff>0</xdr:rowOff>
    </xdr:from>
    <xdr:ext cx="76200" cy="228600"/>
    <xdr:sp macro="" textlink="">
      <xdr:nvSpPr>
        <xdr:cNvPr id="1357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333</xdr:row>
      <xdr:rowOff>0</xdr:rowOff>
    </xdr:from>
    <xdr:ext cx="76200" cy="228600"/>
    <xdr:sp macro="" textlink="">
      <xdr:nvSpPr>
        <xdr:cNvPr id="1358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333</xdr:row>
      <xdr:rowOff>0</xdr:rowOff>
    </xdr:from>
    <xdr:ext cx="76200" cy="228600"/>
    <xdr:sp macro="" textlink="">
      <xdr:nvSpPr>
        <xdr:cNvPr id="1359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333</xdr:row>
      <xdr:rowOff>0</xdr:rowOff>
    </xdr:from>
    <xdr:ext cx="76200" cy="228600"/>
    <xdr:sp macro="" textlink="">
      <xdr:nvSpPr>
        <xdr:cNvPr id="1360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333</xdr:row>
      <xdr:rowOff>0</xdr:rowOff>
    </xdr:from>
    <xdr:ext cx="76200" cy="228600"/>
    <xdr:sp macro="" textlink="">
      <xdr:nvSpPr>
        <xdr:cNvPr id="1361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333</xdr:row>
      <xdr:rowOff>0</xdr:rowOff>
    </xdr:from>
    <xdr:ext cx="76200" cy="228600"/>
    <xdr:sp macro="" textlink="">
      <xdr:nvSpPr>
        <xdr:cNvPr id="1362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339</xdr:row>
      <xdr:rowOff>0</xdr:rowOff>
    </xdr:from>
    <xdr:ext cx="76200" cy="228600"/>
    <xdr:sp macro="" textlink="">
      <xdr:nvSpPr>
        <xdr:cNvPr id="1363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339</xdr:row>
      <xdr:rowOff>0</xdr:rowOff>
    </xdr:from>
    <xdr:ext cx="76200" cy="228600"/>
    <xdr:sp macro="" textlink="">
      <xdr:nvSpPr>
        <xdr:cNvPr id="1364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339</xdr:row>
      <xdr:rowOff>0</xdr:rowOff>
    </xdr:from>
    <xdr:ext cx="76200" cy="228600"/>
    <xdr:sp macro="" textlink="">
      <xdr:nvSpPr>
        <xdr:cNvPr id="1365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339</xdr:row>
      <xdr:rowOff>0</xdr:rowOff>
    </xdr:from>
    <xdr:ext cx="76200" cy="228600"/>
    <xdr:sp macro="" textlink="">
      <xdr:nvSpPr>
        <xdr:cNvPr id="1366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341</xdr:row>
      <xdr:rowOff>0</xdr:rowOff>
    </xdr:from>
    <xdr:ext cx="76200" cy="228600"/>
    <xdr:sp macro="" textlink="">
      <xdr:nvSpPr>
        <xdr:cNvPr id="1367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341</xdr:row>
      <xdr:rowOff>0</xdr:rowOff>
    </xdr:from>
    <xdr:ext cx="76200" cy="228600"/>
    <xdr:sp macro="" textlink="">
      <xdr:nvSpPr>
        <xdr:cNvPr id="1368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341</xdr:row>
      <xdr:rowOff>0</xdr:rowOff>
    </xdr:from>
    <xdr:ext cx="76200" cy="228600"/>
    <xdr:sp macro="" textlink="">
      <xdr:nvSpPr>
        <xdr:cNvPr id="1369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342</xdr:row>
      <xdr:rowOff>0</xdr:rowOff>
    </xdr:from>
    <xdr:ext cx="76200" cy="228600"/>
    <xdr:sp macro="" textlink="">
      <xdr:nvSpPr>
        <xdr:cNvPr id="1370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342</xdr:row>
      <xdr:rowOff>0</xdr:rowOff>
    </xdr:from>
    <xdr:ext cx="76200" cy="228600"/>
    <xdr:sp macro="" textlink="">
      <xdr:nvSpPr>
        <xdr:cNvPr id="1371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342</xdr:row>
      <xdr:rowOff>0</xdr:rowOff>
    </xdr:from>
    <xdr:ext cx="76200" cy="228600"/>
    <xdr:sp macro="" textlink="">
      <xdr:nvSpPr>
        <xdr:cNvPr id="1372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342</xdr:row>
      <xdr:rowOff>0</xdr:rowOff>
    </xdr:from>
    <xdr:ext cx="76200" cy="228600"/>
    <xdr:sp macro="" textlink="">
      <xdr:nvSpPr>
        <xdr:cNvPr id="1373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342</xdr:row>
      <xdr:rowOff>0</xdr:rowOff>
    </xdr:from>
    <xdr:ext cx="76200" cy="228600"/>
    <xdr:sp macro="" textlink="">
      <xdr:nvSpPr>
        <xdr:cNvPr id="1374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342</xdr:row>
      <xdr:rowOff>0</xdr:rowOff>
    </xdr:from>
    <xdr:ext cx="76200" cy="228600"/>
    <xdr:sp macro="" textlink="">
      <xdr:nvSpPr>
        <xdr:cNvPr id="1375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342</xdr:row>
      <xdr:rowOff>0</xdr:rowOff>
    </xdr:from>
    <xdr:ext cx="76200" cy="228600"/>
    <xdr:sp macro="" textlink="">
      <xdr:nvSpPr>
        <xdr:cNvPr id="1376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342</xdr:row>
      <xdr:rowOff>0</xdr:rowOff>
    </xdr:from>
    <xdr:ext cx="76200" cy="228600"/>
    <xdr:sp macro="" textlink="">
      <xdr:nvSpPr>
        <xdr:cNvPr id="1377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268</xdr:row>
      <xdr:rowOff>0</xdr:rowOff>
    </xdr:from>
    <xdr:ext cx="76200" cy="228600"/>
    <xdr:sp macro="" textlink="">
      <xdr:nvSpPr>
        <xdr:cNvPr id="1378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268</xdr:row>
      <xdr:rowOff>0</xdr:rowOff>
    </xdr:from>
    <xdr:ext cx="76200" cy="228600"/>
    <xdr:sp macro="" textlink="">
      <xdr:nvSpPr>
        <xdr:cNvPr id="1379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268</xdr:row>
      <xdr:rowOff>0</xdr:rowOff>
    </xdr:from>
    <xdr:ext cx="76200" cy="228600"/>
    <xdr:sp macro="" textlink="">
      <xdr:nvSpPr>
        <xdr:cNvPr id="1380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268</xdr:row>
      <xdr:rowOff>0</xdr:rowOff>
    </xdr:from>
    <xdr:ext cx="76200" cy="228600"/>
    <xdr:sp macro="" textlink="">
      <xdr:nvSpPr>
        <xdr:cNvPr id="1381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270</xdr:row>
      <xdr:rowOff>0</xdr:rowOff>
    </xdr:from>
    <xdr:ext cx="76200" cy="228600"/>
    <xdr:sp macro="" textlink="">
      <xdr:nvSpPr>
        <xdr:cNvPr id="1382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270</xdr:row>
      <xdr:rowOff>0</xdr:rowOff>
    </xdr:from>
    <xdr:ext cx="76200" cy="228600"/>
    <xdr:sp macro="" textlink="">
      <xdr:nvSpPr>
        <xdr:cNvPr id="1383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270</xdr:row>
      <xdr:rowOff>0</xdr:rowOff>
    </xdr:from>
    <xdr:ext cx="76200" cy="228600"/>
    <xdr:sp macro="" textlink="">
      <xdr:nvSpPr>
        <xdr:cNvPr id="1384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271</xdr:row>
      <xdr:rowOff>0</xdr:rowOff>
    </xdr:from>
    <xdr:ext cx="76200" cy="228600"/>
    <xdr:sp macro="" textlink="">
      <xdr:nvSpPr>
        <xdr:cNvPr id="1385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271</xdr:row>
      <xdr:rowOff>0</xdr:rowOff>
    </xdr:from>
    <xdr:ext cx="76200" cy="228600"/>
    <xdr:sp macro="" textlink="">
      <xdr:nvSpPr>
        <xdr:cNvPr id="1386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271</xdr:row>
      <xdr:rowOff>0</xdr:rowOff>
    </xdr:from>
    <xdr:ext cx="76200" cy="228600"/>
    <xdr:sp macro="" textlink="">
      <xdr:nvSpPr>
        <xdr:cNvPr id="1387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271</xdr:row>
      <xdr:rowOff>0</xdr:rowOff>
    </xdr:from>
    <xdr:ext cx="76200" cy="228600"/>
    <xdr:sp macro="" textlink="">
      <xdr:nvSpPr>
        <xdr:cNvPr id="1388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271</xdr:row>
      <xdr:rowOff>0</xdr:rowOff>
    </xdr:from>
    <xdr:ext cx="76200" cy="228600"/>
    <xdr:sp macro="" textlink="">
      <xdr:nvSpPr>
        <xdr:cNvPr id="1389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271</xdr:row>
      <xdr:rowOff>0</xdr:rowOff>
    </xdr:from>
    <xdr:ext cx="76200" cy="228600"/>
    <xdr:sp macro="" textlink="">
      <xdr:nvSpPr>
        <xdr:cNvPr id="1390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271</xdr:row>
      <xdr:rowOff>0</xdr:rowOff>
    </xdr:from>
    <xdr:ext cx="76200" cy="228600"/>
    <xdr:sp macro="" textlink="">
      <xdr:nvSpPr>
        <xdr:cNvPr id="1391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271</xdr:row>
      <xdr:rowOff>0</xdr:rowOff>
    </xdr:from>
    <xdr:ext cx="76200" cy="228600"/>
    <xdr:sp macro="" textlink="">
      <xdr:nvSpPr>
        <xdr:cNvPr id="1392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277</xdr:row>
      <xdr:rowOff>0</xdr:rowOff>
    </xdr:from>
    <xdr:ext cx="76200" cy="228600"/>
    <xdr:sp macro="" textlink="">
      <xdr:nvSpPr>
        <xdr:cNvPr id="1393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277</xdr:row>
      <xdr:rowOff>0</xdr:rowOff>
    </xdr:from>
    <xdr:ext cx="76200" cy="228600"/>
    <xdr:sp macro="" textlink="">
      <xdr:nvSpPr>
        <xdr:cNvPr id="1394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277</xdr:row>
      <xdr:rowOff>0</xdr:rowOff>
    </xdr:from>
    <xdr:ext cx="76200" cy="228600"/>
    <xdr:sp macro="" textlink="">
      <xdr:nvSpPr>
        <xdr:cNvPr id="1395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277</xdr:row>
      <xdr:rowOff>0</xdr:rowOff>
    </xdr:from>
    <xdr:ext cx="76200" cy="228600"/>
    <xdr:sp macro="" textlink="">
      <xdr:nvSpPr>
        <xdr:cNvPr id="1396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279</xdr:row>
      <xdr:rowOff>0</xdr:rowOff>
    </xdr:from>
    <xdr:ext cx="76200" cy="228600"/>
    <xdr:sp macro="" textlink="">
      <xdr:nvSpPr>
        <xdr:cNvPr id="1397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279</xdr:row>
      <xdr:rowOff>0</xdr:rowOff>
    </xdr:from>
    <xdr:ext cx="76200" cy="228600"/>
    <xdr:sp macro="" textlink="">
      <xdr:nvSpPr>
        <xdr:cNvPr id="1398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279</xdr:row>
      <xdr:rowOff>0</xdr:rowOff>
    </xdr:from>
    <xdr:ext cx="76200" cy="228600"/>
    <xdr:sp macro="" textlink="">
      <xdr:nvSpPr>
        <xdr:cNvPr id="1399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280</xdr:row>
      <xdr:rowOff>0</xdr:rowOff>
    </xdr:from>
    <xdr:ext cx="76200" cy="228600"/>
    <xdr:sp macro="" textlink="">
      <xdr:nvSpPr>
        <xdr:cNvPr id="1400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280</xdr:row>
      <xdr:rowOff>0</xdr:rowOff>
    </xdr:from>
    <xdr:ext cx="76200" cy="228600"/>
    <xdr:sp macro="" textlink="">
      <xdr:nvSpPr>
        <xdr:cNvPr id="1401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280</xdr:row>
      <xdr:rowOff>0</xdr:rowOff>
    </xdr:from>
    <xdr:ext cx="76200" cy="228600"/>
    <xdr:sp macro="" textlink="">
      <xdr:nvSpPr>
        <xdr:cNvPr id="1402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280</xdr:row>
      <xdr:rowOff>0</xdr:rowOff>
    </xdr:from>
    <xdr:ext cx="76200" cy="228600"/>
    <xdr:sp macro="" textlink="">
      <xdr:nvSpPr>
        <xdr:cNvPr id="1403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280</xdr:row>
      <xdr:rowOff>0</xdr:rowOff>
    </xdr:from>
    <xdr:ext cx="76200" cy="228600"/>
    <xdr:sp macro="" textlink="">
      <xdr:nvSpPr>
        <xdr:cNvPr id="1404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280</xdr:row>
      <xdr:rowOff>0</xdr:rowOff>
    </xdr:from>
    <xdr:ext cx="76200" cy="228600"/>
    <xdr:sp macro="" textlink="">
      <xdr:nvSpPr>
        <xdr:cNvPr id="1405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280</xdr:row>
      <xdr:rowOff>0</xdr:rowOff>
    </xdr:from>
    <xdr:ext cx="76200" cy="228600"/>
    <xdr:sp macro="" textlink="">
      <xdr:nvSpPr>
        <xdr:cNvPr id="1406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280</xdr:row>
      <xdr:rowOff>0</xdr:rowOff>
    </xdr:from>
    <xdr:ext cx="76200" cy="228600"/>
    <xdr:sp macro="" textlink="">
      <xdr:nvSpPr>
        <xdr:cNvPr id="1407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292</xdr:row>
      <xdr:rowOff>0</xdr:rowOff>
    </xdr:from>
    <xdr:ext cx="76200" cy="228600"/>
    <xdr:sp macro="" textlink="">
      <xdr:nvSpPr>
        <xdr:cNvPr id="1408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292</xdr:row>
      <xdr:rowOff>0</xdr:rowOff>
    </xdr:from>
    <xdr:ext cx="76200" cy="228600"/>
    <xdr:sp macro="" textlink="">
      <xdr:nvSpPr>
        <xdr:cNvPr id="1409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292</xdr:row>
      <xdr:rowOff>0</xdr:rowOff>
    </xdr:from>
    <xdr:ext cx="76200" cy="228600"/>
    <xdr:sp macro="" textlink="">
      <xdr:nvSpPr>
        <xdr:cNvPr id="1410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292</xdr:row>
      <xdr:rowOff>0</xdr:rowOff>
    </xdr:from>
    <xdr:ext cx="76200" cy="228600"/>
    <xdr:sp macro="" textlink="">
      <xdr:nvSpPr>
        <xdr:cNvPr id="1411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294</xdr:row>
      <xdr:rowOff>0</xdr:rowOff>
    </xdr:from>
    <xdr:ext cx="76200" cy="228600"/>
    <xdr:sp macro="" textlink="">
      <xdr:nvSpPr>
        <xdr:cNvPr id="1412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294</xdr:row>
      <xdr:rowOff>0</xdr:rowOff>
    </xdr:from>
    <xdr:ext cx="76200" cy="228600"/>
    <xdr:sp macro="" textlink="">
      <xdr:nvSpPr>
        <xdr:cNvPr id="1413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294</xdr:row>
      <xdr:rowOff>0</xdr:rowOff>
    </xdr:from>
    <xdr:ext cx="76200" cy="228600"/>
    <xdr:sp macro="" textlink="">
      <xdr:nvSpPr>
        <xdr:cNvPr id="1414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295</xdr:row>
      <xdr:rowOff>0</xdr:rowOff>
    </xdr:from>
    <xdr:ext cx="76200" cy="228600"/>
    <xdr:sp macro="" textlink="">
      <xdr:nvSpPr>
        <xdr:cNvPr id="1415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295</xdr:row>
      <xdr:rowOff>0</xdr:rowOff>
    </xdr:from>
    <xdr:ext cx="76200" cy="228600"/>
    <xdr:sp macro="" textlink="">
      <xdr:nvSpPr>
        <xdr:cNvPr id="1416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295</xdr:row>
      <xdr:rowOff>0</xdr:rowOff>
    </xdr:from>
    <xdr:ext cx="76200" cy="228600"/>
    <xdr:sp macro="" textlink="">
      <xdr:nvSpPr>
        <xdr:cNvPr id="1417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295</xdr:row>
      <xdr:rowOff>0</xdr:rowOff>
    </xdr:from>
    <xdr:ext cx="76200" cy="228600"/>
    <xdr:sp macro="" textlink="">
      <xdr:nvSpPr>
        <xdr:cNvPr id="1418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295</xdr:row>
      <xdr:rowOff>0</xdr:rowOff>
    </xdr:from>
    <xdr:ext cx="76200" cy="228600"/>
    <xdr:sp macro="" textlink="">
      <xdr:nvSpPr>
        <xdr:cNvPr id="1419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295</xdr:row>
      <xdr:rowOff>0</xdr:rowOff>
    </xdr:from>
    <xdr:ext cx="76200" cy="228600"/>
    <xdr:sp macro="" textlink="">
      <xdr:nvSpPr>
        <xdr:cNvPr id="1420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295</xdr:row>
      <xdr:rowOff>0</xdr:rowOff>
    </xdr:from>
    <xdr:ext cx="76200" cy="228600"/>
    <xdr:sp macro="" textlink="">
      <xdr:nvSpPr>
        <xdr:cNvPr id="1421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295</xdr:row>
      <xdr:rowOff>0</xdr:rowOff>
    </xdr:from>
    <xdr:ext cx="76200" cy="228600"/>
    <xdr:sp macro="" textlink="">
      <xdr:nvSpPr>
        <xdr:cNvPr id="1422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300</xdr:row>
      <xdr:rowOff>0</xdr:rowOff>
    </xdr:from>
    <xdr:ext cx="76200" cy="228600"/>
    <xdr:sp macro="" textlink="">
      <xdr:nvSpPr>
        <xdr:cNvPr id="1423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300</xdr:row>
      <xdr:rowOff>0</xdr:rowOff>
    </xdr:from>
    <xdr:ext cx="76200" cy="228600"/>
    <xdr:sp macro="" textlink="">
      <xdr:nvSpPr>
        <xdr:cNvPr id="1424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300</xdr:row>
      <xdr:rowOff>0</xdr:rowOff>
    </xdr:from>
    <xdr:ext cx="76200" cy="228600"/>
    <xdr:sp macro="" textlink="">
      <xdr:nvSpPr>
        <xdr:cNvPr id="1425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300</xdr:row>
      <xdr:rowOff>0</xdr:rowOff>
    </xdr:from>
    <xdr:ext cx="76200" cy="228600"/>
    <xdr:sp macro="" textlink="">
      <xdr:nvSpPr>
        <xdr:cNvPr id="1426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302</xdr:row>
      <xdr:rowOff>0</xdr:rowOff>
    </xdr:from>
    <xdr:ext cx="76200" cy="228600"/>
    <xdr:sp macro="" textlink="">
      <xdr:nvSpPr>
        <xdr:cNvPr id="1427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302</xdr:row>
      <xdr:rowOff>0</xdr:rowOff>
    </xdr:from>
    <xdr:ext cx="76200" cy="228600"/>
    <xdr:sp macro="" textlink="">
      <xdr:nvSpPr>
        <xdr:cNvPr id="1428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302</xdr:row>
      <xdr:rowOff>0</xdr:rowOff>
    </xdr:from>
    <xdr:ext cx="76200" cy="228600"/>
    <xdr:sp macro="" textlink="">
      <xdr:nvSpPr>
        <xdr:cNvPr id="1429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303</xdr:row>
      <xdr:rowOff>0</xdr:rowOff>
    </xdr:from>
    <xdr:ext cx="76200" cy="228600"/>
    <xdr:sp macro="" textlink="">
      <xdr:nvSpPr>
        <xdr:cNvPr id="1430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303</xdr:row>
      <xdr:rowOff>0</xdr:rowOff>
    </xdr:from>
    <xdr:ext cx="76200" cy="228600"/>
    <xdr:sp macro="" textlink="">
      <xdr:nvSpPr>
        <xdr:cNvPr id="1431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303</xdr:row>
      <xdr:rowOff>0</xdr:rowOff>
    </xdr:from>
    <xdr:ext cx="76200" cy="228600"/>
    <xdr:sp macro="" textlink="">
      <xdr:nvSpPr>
        <xdr:cNvPr id="1432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303</xdr:row>
      <xdr:rowOff>0</xdr:rowOff>
    </xdr:from>
    <xdr:ext cx="76200" cy="228600"/>
    <xdr:sp macro="" textlink="">
      <xdr:nvSpPr>
        <xdr:cNvPr id="1433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303</xdr:row>
      <xdr:rowOff>0</xdr:rowOff>
    </xdr:from>
    <xdr:ext cx="76200" cy="228600"/>
    <xdr:sp macro="" textlink="">
      <xdr:nvSpPr>
        <xdr:cNvPr id="1434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303</xdr:row>
      <xdr:rowOff>0</xdr:rowOff>
    </xdr:from>
    <xdr:ext cx="76200" cy="228600"/>
    <xdr:sp macro="" textlink="">
      <xdr:nvSpPr>
        <xdr:cNvPr id="1435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303</xdr:row>
      <xdr:rowOff>0</xdr:rowOff>
    </xdr:from>
    <xdr:ext cx="76200" cy="228600"/>
    <xdr:sp macro="" textlink="">
      <xdr:nvSpPr>
        <xdr:cNvPr id="1436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303</xdr:row>
      <xdr:rowOff>0</xdr:rowOff>
    </xdr:from>
    <xdr:ext cx="76200" cy="228600"/>
    <xdr:sp macro="" textlink="">
      <xdr:nvSpPr>
        <xdr:cNvPr id="1437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300</xdr:row>
      <xdr:rowOff>0</xdr:rowOff>
    </xdr:from>
    <xdr:ext cx="76200" cy="228600"/>
    <xdr:sp macro="" textlink="">
      <xdr:nvSpPr>
        <xdr:cNvPr id="1438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300</xdr:row>
      <xdr:rowOff>0</xdr:rowOff>
    </xdr:from>
    <xdr:ext cx="76200" cy="228600"/>
    <xdr:sp macro="" textlink="">
      <xdr:nvSpPr>
        <xdr:cNvPr id="1439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300</xdr:row>
      <xdr:rowOff>0</xdr:rowOff>
    </xdr:from>
    <xdr:ext cx="76200" cy="228600"/>
    <xdr:sp macro="" textlink="">
      <xdr:nvSpPr>
        <xdr:cNvPr id="1440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300</xdr:row>
      <xdr:rowOff>0</xdr:rowOff>
    </xdr:from>
    <xdr:ext cx="76200" cy="228600"/>
    <xdr:sp macro="" textlink="">
      <xdr:nvSpPr>
        <xdr:cNvPr id="1441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302</xdr:row>
      <xdr:rowOff>0</xdr:rowOff>
    </xdr:from>
    <xdr:ext cx="76200" cy="228600"/>
    <xdr:sp macro="" textlink="">
      <xdr:nvSpPr>
        <xdr:cNvPr id="1442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302</xdr:row>
      <xdr:rowOff>0</xdr:rowOff>
    </xdr:from>
    <xdr:ext cx="76200" cy="228600"/>
    <xdr:sp macro="" textlink="">
      <xdr:nvSpPr>
        <xdr:cNvPr id="1443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302</xdr:row>
      <xdr:rowOff>0</xdr:rowOff>
    </xdr:from>
    <xdr:ext cx="76200" cy="228600"/>
    <xdr:sp macro="" textlink="">
      <xdr:nvSpPr>
        <xdr:cNvPr id="1444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303</xdr:row>
      <xdr:rowOff>0</xdr:rowOff>
    </xdr:from>
    <xdr:ext cx="76200" cy="228600"/>
    <xdr:sp macro="" textlink="">
      <xdr:nvSpPr>
        <xdr:cNvPr id="1445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303</xdr:row>
      <xdr:rowOff>0</xdr:rowOff>
    </xdr:from>
    <xdr:ext cx="76200" cy="228600"/>
    <xdr:sp macro="" textlink="">
      <xdr:nvSpPr>
        <xdr:cNvPr id="1446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303</xdr:row>
      <xdr:rowOff>0</xdr:rowOff>
    </xdr:from>
    <xdr:ext cx="76200" cy="228600"/>
    <xdr:sp macro="" textlink="">
      <xdr:nvSpPr>
        <xdr:cNvPr id="1447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303</xdr:row>
      <xdr:rowOff>0</xdr:rowOff>
    </xdr:from>
    <xdr:ext cx="76200" cy="228600"/>
    <xdr:sp macro="" textlink="">
      <xdr:nvSpPr>
        <xdr:cNvPr id="1448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303</xdr:row>
      <xdr:rowOff>0</xdr:rowOff>
    </xdr:from>
    <xdr:ext cx="76200" cy="228600"/>
    <xdr:sp macro="" textlink="">
      <xdr:nvSpPr>
        <xdr:cNvPr id="1449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303</xdr:row>
      <xdr:rowOff>0</xdr:rowOff>
    </xdr:from>
    <xdr:ext cx="76200" cy="228600"/>
    <xdr:sp macro="" textlink="">
      <xdr:nvSpPr>
        <xdr:cNvPr id="1450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303</xdr:row>
      <xdr:rowOff>0</xdr:rowOff>
    </xdr:from>
    <xdr:ext cx="76200" cy="228600"/>
    <xdr:sp macro="" textlink="">
      <xdr:nvSpPr>
        <xdr:cNvPr id="1451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303</xdr:row>
      <xdr:rowOff>0</xdr:rowOff>
    </xdr:from>
    <xdr:ext cx="76200" cy="228600"/>
    <xdr:sp macro="" textlink="">
      <xdr:nvSpPr>
        <xdr:cNvPr id="1452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308</xdr:row>
      <xdr:rowOff>0</xdr:rowOff>
    </xdr:from>
    <xdr:ext cx="76200" cy="228600"/>
    <xdr:sp macro="" textlink="">
      <xdr:nvSpPr>
        <xdr:cNvPr id="1453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308</xdr:row>
      <xdr:rowOff>0</xdr:rowOff>
    </xdr:from>
    <xdr:ext cx="76200" cy="228600"/>
    <xdr:sp macro="" textlink="">
      <xdr:nvSpPr>
        <xdr:cNvPr id="1454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308</xdr:row>
      <xdr:rowOff>0</xdr:rowOff>
    </xdr:from>
    <xdr:ext cx="76200" cy="228600"/>
    <xdr:sp macro="" textlink="">
      <xdr:nvSpPr>
        <xdr:cNvPr id="1455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308</xdr:row>
      <xdr:rowOff>0</xdr:rowOff>
    </xdr:from>
    <xdr:ext cx="76200" cy="228600"/>
    <xdr:sp macro="" textlink="">
      <xdr:nvSpPr>
        <xdr:cNvPr id="1456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310</xdr:row>
      <xdr:rowOff>0</xdr:rowOff>
    </xdr:from>
    <xdr:ext cx="76200" cy="228600"/>
    <xdr:sp macro="" textlink="">
      <xdr:nvSpPr>
        <xdr:cNvPr id="1457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310</xdr:row>
      <xdr:rowOff>0</xdr:rowOff>
    </xdr:from>
    <xdr:ext cx="76200" cy="228600"/>
    <xdr:sp macro="" textlink="">
      <xdr:nvSpPr>
        <xdr:cNvPr id="1458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310</xdr:row>
      <xdr:rowOff>0</xdr:rowOff>
    </xdr:from>
    <xdr:ext cx="76200" cy="228600"/>
    <xdr:sp macro="" textlink="">
      <xdr:nvSpPr>
        <xdr:cNvPr id="1459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311</xdr:row>
      <xdr:rowOff>0</xdr:rowOff>
    </xdr:from>
    <xdr:ext cx="76200" cy="228600"/>
    <xdr:sp macro="" textlink="">
      <xdr:nvSpPr>
        <xdr:cNvPr id="1460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311</xdr:row>
      <xdr:rowOff>0</xdr:rowOff>
    </xdr:from>
    <xdr:ext cx="76200" cy="228600"/>
    <xdr:sp macro="" textlink="">
      <xdr:nvSpPr>
        <xdr:cNvPr id="1461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311</xdr:row>
      <xdr:rowOff>0</xdr:rowOff>
    </xdr:from>
    <xdr:ext cx="76200" cy="228600"/>
    <xdr:sp macro="" textlink="">
      <xdr:nvSpPr>
        <xdr:cNvPr id="1462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311</xdr:row>
      <xdr:rowOff>0</xdr:rowOff>
    </xdr:from>
    <xdr:ext cx="76200" cy="228600"/>
    <xdr:sp macro="" textlink="">
      <xdr:nvSpPr>
        <xdr:cNvPr id="1463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311</xdr:row>
      <xdr:rowOff>0</xdr:rowOff>
    </xdr:from>
    <xdr:ext cx="76200" cy="228600"/>
    <xdr:sp macro="" textlink="">
      <xdr:nvSpPr>
        <xdr:cNvPr id="1464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311</xdr:row>
      <xdr:rowOff>0</xdr:rowOff>
    </xdr:from>
    <xdr:ext cx="76200" cy="228600"/>
    <xdr:sp macro="" textlink="">
      <xdr:nvSpPr>
        <xdr:cNvPr id="1465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311</xdr:row>
      <xdr:rowOff>0</xdr:rowOff>
    </xdr:from>
    <xdr:ext cx="76200" cy="228600"/>
    <xdr:sp macro="" textlink="">
      <xdr:nvSpPr>
        <xdr:cNvPr id="1466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311</xdr:row>
      <xdr:rowOff>0</xdr:rowOff>
    </xdr:from>
    <xdr:ext cx="76200" cy="228600"/>
    <xdr:sp macro="" textlink="">
      <xdr:nvSpPr>
        <xdr:cNvPr id="1467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323</xdr:row>
      <xdr:rowOff>0</xdr:rowOff>
    </xdr:from>
    <xdr:ext cx="76200" cy="228600"/>
    <xdr:sp macro="" textlink="">
      <xdr:nvSpPr>
        <xdr:cNvPr id="1468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323</xdr:row>
      <xdr:rowOff>0</xdr:rowOff>
    </xdr:from>
    <xdr:ext cx="76200" cy="228600"/>
    <xdr:sp macro="" textlink="">
      <xdr:nvSpPr>
        <xdr:cNvPr id="1469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323</xdr:row>
      <xdr:rowOff>0</xdr:rowOff>
    </xdr:from>
    <xdr:ext cx="76200" cy="228600"/>
    <xdr:sp macro="" textlink="">
      <xdr:nvSpPr>
        <xdr:cNvPr id="1470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323</xdr:row>
      <xdr:rowOff>0</xdr:rowOff>
    </xdr:from>
    <xdr:ext cx="76200" cy="228600"/>
    <xdr:sp macro="" textlink="">
      <xdr:nvSpPr>
        <xdr:cNvPr id="1471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325</xdr:row>
      <xdr:rowOff>0</xdr:rowOff>
    </xdr:from>
    <xdr:ext cx="76200" cy="228600"/>
    <xdr:sp macro="" textlink="">
      <xdr:nvSpPr>
        <xdr:cNvPr id="1472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325</xdr:row>
      <xdr:rowOff>0</xdr:rowOff>
    </xdr:from>
    <xdr:ext cx="76200" cy="228600"/>
    <xdr:sp macro="" textlink="">
      <xdr:nvSpPr>
        <xdr:cNvPr id="1473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325</xdr:row>
      <xdr:rowOff>0</xdr:rowOff>
    </xdr:from>
    <xdr:ext cx="76200" cy="228600"/>
    <xdr:sp macro="" textlink="">
      <xdr:nvSpPr>
        <xdr:cNvPr id="1474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326</xdr:row>
      <xdr:rowOff>0</xdr:rowOff>
    </xdr:from>
    <xdr:ext cx="76200" cy="228600"/>
    <xdr:sp macro="" textlink="">
      <xdr:nvSpPr>
        <xdr:cNvPr id="1475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326</xdr:row>
      <xdr:rowOff>0</xdr:rowOff>
    </xdr:from>
    <xdr:ext cx="76200" cy="228600"/>
    <xdr:sp macro="" textlink="">
      <xdr:nvSpPr>
        <xdr:cNvPr id="1476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326</xdr:row>
      <xdr:rowOff>0</xdr:rowOff>
    </xdr:from>
    <xdr:ext cx="76200" cy="228600"/>
    <xdr:sp macro="" textlink="">
      <xdr:nvSpPr>
        <xdr:cNvPr id="1477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326</xdr:row>
      <xdr:rowOff>0</xdr:rowOff>
    </xdr:from>
    <xdr:ext cx="76200" cy="228600"/>
    <xdr:sp macro="" textlink="">
      <xdr:nvSpPr>
        <xdr:cNvPr id="1478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326</xdr:row>
      <xdr:rowOff>0</xdr:rowOff>
    </xdr:from>
    <xdr:ext cx="76200" cy="228600"/>
    <xdr:sp macro="" textlink="">
      <xdr:nvSpPr>
        <xdr:cNvPr id="1479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326</xdr:row>
      <xdr:rowOff>0</xdr:rowOff>
    </xdr:from>
    <xdr:ext cx="76200" cy="228600"/>
    <xdr:sp macro="" textlink="">
      <xdr:nvSpPr>
        <xdr:cNvPr id="1480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326</xdr:row>
      <xdr:rowOff>0</xdr:rowOff>
    </xdr:from>
    <xdr:ext cx="76200" cy="228600"/>
    <xdr:sp macro="" textlink="">
      <xdr:nvSpPr>
        <xdr:cNvPr id="1481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326</xdr:row>
      <xdr:rowOff>0</xdr:rowOff>
    </xdr:from>
    <xdr:ext cx="76200" cy="228600"/>
    <xdr:sp macro="" textlink="">
      <xdr:nvSpPr>
        <xdr:cNvPr id="1482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332</xdr:row>
      <xdr:rowOff>0</xdr:rowOff>
    </xdr:from>
    <xdr:ext cx="76200" cy="228600"/>
    <xdr:sp macro="" textlink="">
      <xdr:nvSpPr>
        <xdr:cNvPr id="1483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332</xdr:row>
      <xdr:rowOff>0</xdr:rowOff>
    </xdr:from>
    <xdr:ext cx="76200" cy="228600"/>
    <xdr:sp macro="" textlink="">
      <xdr:nvSpPr>
        <xdr:cNvPr id="1484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332</xdr:row>
      <xdr:rowOff>0</xdr:rowOff>
    </xdr:from>
    <xdr:ext cx="76200" cy="228600"/>
    <xdr:sp macro="" textlink="">
      <xdr:nvSpPr>
        <xdr:cNvPr id="1485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332</xdr:row>
      <xdr:rowOff>0</xdr:rowOff>
    </xdr:from>
    <xdr:ext cx="76200" cy="228600"/>
    <xdr:sp macro="" textlink="">
      <xdr:nvSpPr>
        <xdr:cNvPr id="1486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334</xdr:row>
      <xdr:rowOff>0</xdr:rowOff>
    </xdr:from>
    <xdr:ext cx="76200" cy="228600"/>
    <xdr:sp macro="" textlink="">
      <xdr:nvSpPr>
        <xdr:cNvPr id="1487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334</xdr:row>
      <xdr:rowOff>0</xdr:rowOff>
    </xdr:from>
    <xdr:ext cx="76200" cy="228600"/>
    <xdr:sp macro="" textlink="">
      <xdr:nvSpPr>
        <xdr:cNvPr id="1488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334</xdr:row>
      <xdr:rowOff>0</xdr:rowOff>
    </xdr:from>
    <xdr:ext cx="76200" cy="228600"/>
    <xdr:sp macro="" textlink="">
      <xdr:nvSpPr>
        <xdr:cNvPr id="1489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335</xdr:row>
      <xdr:rowOff>0</xdr:rowOff>
    </xdr:from>
    <xdr:ext cx="76200" cy="228600"/>
    <xdr:sp macro="" textlink="">
      <xdr:nvSpPr>
        <xdr:cNvPr id="1490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335</xdr:row>
      <xdr:rowOff>0</xdr:rowOff>
    </xdr:from>
    <xdr:ext cx="76200" cy="228600"/>
    <xdr:sp macro="" textlink="">
      <xdr:nvSpPr>
        <xdr:cNvPr id="1491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335</xdr:row>
      <xdr:rowOff>0</xdr:rowOff>
    </xdr:from>
    <xdr:ext cx="76200" cy="228600"/>
    <xdr:sp macro="" textlink="">
      <xdr:nvSpPr>
        <xdr:cNvPr id="1492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335</xdr:row>
      <xdr:rowOff>0</xdr:rowOff>
    </xdr:from>
    <xdr:ext cx="76200" cy="228600"/>
    <xdr:sp macro="" textlink="">
      <xdr:nvSpPr>
        <xdr:cNvPr id="1493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335</xdr:row>
      <xdr:rowOff>0</xdr:rowOff>
    </xdr:from>
    <xdr:ext cx="76200" cy="228600"/>
    <xdr:sp macro="" textlink="">
      <xdr:nvSpPr>
        <xdr:cNvPr id="1494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335</xdr:row>
      <xdr:rowOff>0</xdr:rowOff>
    </xdr:from>
    <xdr:ext cx="76200" cy="228600"/>
    <xdr:sp macro="" textlink="">
      <xdr:nvSpPr>
        <xdr:cNvPr id="1495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335</xdr:row>
      <xdr:rowOff>0</xdr:rowOff>
    </xdr:from>
    <xdr:ext cx="76200" cy="228600"/>
    <xdr:sp macro="" textlink="">
      <xdr:nvSpPr>
        <xdr:cNvPr id="1496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335</xdr:row>
      <xdr:rowOff>0</xdr:rowOff>
    </xdr:from>
    <xdr:ext cx="76200" cy="228600"/>
    <xdr:sp macro="" textlink="">
      <xdr:nvSpPr>
        <xdr:cNvPr id="1497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308</xdr:row>
      <xdr:rowOff>0</xdr:rowOff>
    </xdr:from>
    <xdr:ext cx="76200" cy="228600"/>
    <xdr:sp macro="" textlink="">
      <xdr:nvSpPr>
        <xdr:cNvPr id="1498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308</xdr:row>
      <xdr:rowOff>0</xdr:rowOff>
    </xdr:from>
    <xdr:ext cx="76200" cy="228600"/>
    <xdr:sp macro="" textlink="">
      <xdr:nvSpPr>
        <xdr:cNvPr id="1499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308</xdr:row>
      <xdr:rowOff>0</xdr:rowOff>
    </xdr:from>
    <xdr:ext cx="76200" cy="228600"/>
    <xdr:sp macro="" textlink="">
      <xdr:nvSpPr>
        <xdr:cNvPr id="1500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308</xdr:row>
      <xdr:rowOff>0</xdr:rowOff>
    </xdr:from>
    <xdr:ext cx="76200" cy="228600"/>
    <xdr:sp macro="" textlink="">
      <xdr:nvSpPr>
        <xdr:cNvPr id="1501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310</xdr:row>
      <xdr:rowOff>0</xdr:rowOff>
    </xdr:from>
    <xdr:ext cx="76200" cy="228600"/>
    <xdr:sp macro="" textlink="">
      <xdr:nvSpPr>
        <xdr:cNvPr id="1502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310</xdr:row>
      <xdr:rowOff>0</xdr:rowOff>
    </xdr:from>
    <xdr:ext cx="76200" cy="228600"/>
    <xdr:sp macro="" textlink="">
      <xdr:nvSpPr>
        <xdr:cNvPr id="1503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310</xdr:row>
      <xdr:rowOff>0</xdr:rowOff>
    </xdr:from>
    <xdr:ext cx="76200" cy="228600"/>
    <xdr:sp macro="" textlink="">
      <xdr:nvSpPr>
        <xdr:cNvPr id="1504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311</xdr:row>
      <xdr:rowOff>0</xdr:rowOff>
    </xdr:from>
    <xdr:ext cx="76200" cy="228600"/>
    <xdr:sp macro="" textlink="">
      <xdr:nvSpPr>
        <xdr:cNvPr id="1505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311</xdr:row>
      <xdr:rowOff>0</xdr:rowOff>
    </xdr:from>
    <xdr:ext cx="76200" cy="228600"/>
    <xdr:sp macro="" textlink="">
      <xdr:nvSpPr>
        <xdr:cNvPr id="1506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311</xdr:row>
      <xdr:rowOff>0</xdr:rowOff>
    </xdr:from>
    <xdr:ext cx="76200" cy="228600"/>
    <xdr:sp macro="" textlink="">
      <xdr:nvSpPr>
        <xdr:cNvPr id="1507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311</xdr:row>
      <xdr:rowOff>0</xdr:rowOff>
    </xdr:from>
    <xdr:ext cx="76200" cy="228600"/>
    <xdr:sp macro="" textlink="">
      <xdr:nvSpPr>
        <xdr:cNvPr id="1508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311</xdr:row>
      <xdr:rowOff>0</xdr:rowOff>
    </xdr:from>
    <xdr:ext cx="76200" cy="228600"/>
    <xdr:sp macro="" textlink="">
      <xdr:nvSpPr>
        <xdr:cNvPr id="1509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311</xdr:row>
      <xdr:rowOff>0</xdr:rowOff>
    </xdr:from>
    <xdr:ext cx="76200" cy="228600"/>
    <xdr:sp macro="" textlink="">
      <xdr:nvSpPr>
        <xdr:cNvPr id="1510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311</xdr:row>
      <xdr:rowOff>0</xdr:rowOff>
    </xdr:from>
    <xdr:ext cx="76200" cy="228600"/>
    <xdr:sp macro="" textlink="">
      <xdr:nvSpPr>
        <xdr:cNvPr id="1511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311</xdr:row>
      <xdr:rowOff>0</xdr:rowOff>
    </xdr:from>
    <xdr:ext cx="76200" cy="228600"/>
    <xdr:sp macro="" textlink="">
      <xdr:nvSpPr>
        <xdr:cNvPr id="1512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317</xdr:row>
      <xdr:rowOff>0</xdr:rowOff>
    </xdr:from>
    <xdr:ext cx="76200" cy="228600"/>
    <xdr:sp macro="" textlink="">
      <xdr:nvSpPr>
        <xdr:cNvPr id="1513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317</xdr:row>
      <xdr:rowOff>0</xdr:rowOff>
    </xdr:from>
    <xdr:ext cx="76200" cy="228600"/>
    <xdr:sp macro="" textlink="">
      <xdr:nvSpPr>
        <xdr:cNvPr id="1514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317</xdr:row>
      <xdr:rowOff>0</xdr:rowOff>
    </xdr:from>
    <xdr:ext cx="76200" cy="228600"/>
    <xdr:sp macro="" textlink="">
      <xdr:nvSpPr>
        <xdr:cNvPr id="1515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317</xdr:row>
      <xdr:rowOff>0</xdr:rowOff>
    </xdr:from>
    <xdr:ext cx="76200" cy="228600"/>
    <xdr:sp macro="" textlink="">
      <xdr:nvSpPr>
        <xdr:cNvPr id="1516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319</xdr:row>
      <xdr:rowOff>0</xdr:rowOff>
    </xdr:from>
    <xdr:ext cx="76200" cy="228600"/>
    <xdr:sp macro="" textlink="">
      <xdr:nvSpPr>
        <xdr:cNvPr id="1517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319</xdr:row>
      <xdr:rowOff>0</xdr:rowOff>
    </xdr:from>
    <xdr:ext cx="76200" cy="228600"/>
    <xdr:sp macro="" textlink="">
      <xdr:nvSpPr>
        <xdr:cNvPr id="1518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319</xdr:row>
      <xdr:rowOff>0</xdr:rowOff>
    </xdr:from>
    <xdr:ext cx="76200" cy="228600"/>
    <xdr:sp macro="" textlink="">
      <xdr:nvSpPr>
        <xdr:cNvPr id="1519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320</xdr:row>
      <xdr:rowOff>0</xdr:rowOff>
    </xdr:from>
    <xdr:ext cx="76200" cy="228600"/>
    <xdr:sp macro="" textlink="">
      <xdr:nvSpPr>
        <xdr:cNvPr id="1520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320</xdr:row>
      <xdr:rowOff>0</xdr:rowOff>
    </xdr:from>
    <xdr:ext cx="76200" cy="228600"/>
    <xdr:sp macro="" textlink="">
      <xdr:nvSpPr>
        <xdr:cNvPr id="1521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320</xdr:row>
      <xdr:rowOff>0</xdr:rowOff>
    </xdr:from>
    <xdr:ext cx="76200" cy="228600"/>
    <xdr:sp macro="" textlink="">
      <xdr:nvSpPr>
        <xdr:cNvPr id="1522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320</xdr:row>
      <xdr:rowOff>0</xdr:rowOff>
    </xdr:from>
    <xdr:ext cx="76200" cy="228600"/>
    <xdr:sp macro="" textlink="">
      <xdr:nvSpPr>
        <xdr:cNvPr id="1523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320</xdr:row>
      <xdr:rowOff>0</xdr:rowOff>
    </xdr:from>
    <xdr:ext cx="76200" cy="228600"/>
    <xdr:sp macro="" textlink="">
      <xdr:nvSpPr>
        <xdr:cNvPr id="1524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320</xdr:row>
      <xdr:rowOff>0</xdr:rowOff>
    </xdr:from>
    <xdr:ext cx="76200" cy="228600"/>
    <xdr:sp macro="" textlink="">
      <xdr:nvSpPr>
        <xdr:cNvPr id="1525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320</xdr:row>
      <xdr:rowOff>0</xdr:rowOff>
    </xdr:from>
    <xdr:ext cx="76200" cy="228600"/>
    <xdr:sp macro="" textlink="">
      <xdr:nvSpPr>
        <xdr:cNvPr id="1526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320</xdr:row>
      <xdr:rowOff>0</xdr:rowOff>
    </xdr:from>
    <xdr:ext cx="76200" cy="228600"/>
    <xdr:sp macro="" textlink="">
      <xdr:nvSpPr>
        <xdr:cNvPr id="1527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332</xdr:row>
      <xdr:rowOff>0</xdr:rowOff>
    </xdr:from>
    <xdr:ext cx="76200" cy="228600"/>
    <xdr:sp macro="" textlink="">
      <xdr:nvSpPr>
        <xdr:cNvPr id="1528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332</xdr:row>
      <xdr:rowOff>0</xdr:rowOff>
    </xdr:from>
    <xdr:ext cx="76200" cy="228600"/>
    <xdr:sp macro="" textlink="">
      <xdr:nvSpPr>
        <xdr:cNvPr id="1529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332</xdr:row>
      <xdr:rowOff>0</xdr:rowOff>
    </xdr:from>
    <xdr:ext cx="76200" cy="228600"/>
    <xdr:sp macro="" textlink="">
      <xdr:nvSpPr>
        <xdr:cNvPr id="1530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332</xdr:row>
      <xdr:rowOff>0</xdr:rowOff>
    </xdr:from>
    <xdr:ext cx="76200" cy="228600"/>
    <xdr:sp macro="" textlink="">
      <xdr:nvSpPr>
        <xdr:cNvPr id="1531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334</xdr:row>
      <xdr:rowOff>0</xdr:rowOff>
    </xdr:from>
    <xdr:ext cx="76200" cy="228600"/>
    <xdr:sp macro="" textlink="">
      <xdr:nvSpPr>
        <xdr:cNvPr id="1532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334</xdr:row>
      <xdr:rowOff>0</xdr:rowOff>
    </xdr:from>
    <xdr:ext cx="76200" cy="228600"/>
    <xdr:sp macro="" textlink="">
      <xdr:nvSpPr>
        <xdr:cNvPr id="1533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334</xdr:row>
      <xdr:rowOff>0</xdr:rowOff>
    </xdr:from>
    <xdr:ext cx="76200" cy="228600"/>
    <xdr:sp macro="" textlink="">
      <xdr:nvSpPr>
        <xdr:cNvPr id="1534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335</xdr:row>
      <xdr:rowOff>0</xdr:rowOff>
    </xdr:from>
    <xdr:ext cx="76200" cy="228600"/>
    <xdr:sp macro="" textlink="">
      <xdr:nvSpPr>
        <xdr:cNvPr id="1535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335</xdr:row>
      <xdr:rowOff>0</xdr:rowOff>
    </xdr:from>
    <xdr:ext cx="76200" cy="228600"/>
    <xdr:sp macro="" textlink="">
      <xdr:nvSpPr>
        <xdr:cNvPr id="1536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335</xdr:row>
      <xdr:rowOff>0</xdr:rowOff>
    </xdr:from>
    <xdr:ext cx="76200" cy="228600"/>
    <xdr:sp macro="" textlink="">
      <xdr:nvSpPr>
        <xdr:cNvPr id="1537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335</xdr:row>
      <xdr:rowOff>0</xdr:rowOff>
    </xdr:from>
    <xdr:ext cx="76200" cy="228600"/>
    <xdr:sp macro="" textlink="">
      <xdr:nvSpPr>
        <xdr:cNvPr id="1538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335</xdr:row>
      <xdr:rowOff>0</xdr:rowOff>
    </xdr:from>
    <xdr:ext cx="76200" cy="228600"/>
    <xdr:sp macro="" textlink="">
      <xdr:nvSpPr>
        <xdr:cNvPr id="1539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335</xdr:row>
      <xdr:rowOff>0</xdr:rowOff>
    </xdr:from>
    <xdr:ext cx="76200" cy="228600"/>
    <xdr:sp macro="" textlink="">
      <xdr:nvSpPr>
        <xdr:cNvPr id="1540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335</xdr:row>
      <xdr:rowOff>0</xdr:rowOff>
    </xdr:from>
    <xdr:ext cx="76200" cy="228600"/>
    <xdr:sp macro="" textlink="">
      <xdr:nvSpPr>
        <xdr:cNvPr id="1541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335</xdr:row>
      <xdr:rowOff>0</xdr:rowOff>
    </xdr:from>
    <xdr:ext cx="76200" cy="228600"/>
    <xdr:sp macro="" textlink="">
      <xdr:nvSpPr>
        <xdr:cNvPr id="1542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341</xdr:row>
      <xdr:rowOff>0</xdr:rowOff>
    </xdr:from>
    <xdr:ext cx="76200" cy="228600"/>
    <xdr:sp macro="" textlink="">
      <xdr:nvSpPr>
        <xdr:cNvPr id="1543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341</xdr:row>
      <xdr:rowOff>0</xdr:rowOff>
    </xdr:from>
    <xdr:ext cx="76200" cy="228600"/>
    <xdr:sp macro="" textlink="">
      <xdr:nvSpPr>
        <xdr:cNvPr id="1544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341</xdr:row>
      <xdr:rowOff>0</xdr:rowOff>
    </xdr:from>
    <xdr:ext cx="76200" cy="228600"/>
    <xdr:sp macro="" textlink="">
      <xdr:nvSpPr>
        <xdr:cNvPr id="1545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341</xdr:row>
      <xdr:rowOff>0</xdr:rowOff>
    </xdr:from>
    <xdr:ext cx="76200" cy="228600"/>
    <xdr:sp macro="" textlink="">
      <xdr:nvSpPr>
        <xdr:cNvPr id="1546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343</xdr:row>
      <xdr:rowOff>0</xdr:rowOff>
    </xdr:from>
    <xdr:ext cx="76200" cy="228600"/>
    <xdr:sp macro="" textlink="">
      <xdr:nvSpPr>
        <xdr:cNvPr id="1547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343</xdr:row>
      <xdr:rowOff>0</xdr:rowOff>
    </xdr:from>
    <xdr:ext cx="76200" cy="228600"/>
    <xdr:sp macro="" textlink="">
      <xdr:nvSpPr>
        <xdr:cNvPr id="1548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343</xdr:row>
      <xdr:rowOff>0</xdr:rowOff>
    </xdr:from>
    <xdr:ext cx="76200" cy="228600"/>
    <xdr:sp macro="" textlink="">
      <xdr:nvSpPr>
        <xdr:cNvPr id="1549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344</xdr:row>
      <xdr:rowOff>0</xdr:rowOff>
    </xdr:from>
    <xdr:ext cx="76200" cy="228600"/>
    <xdr:sp macro="" textlink="">
      <xdr:nvSpPr>
        <xdr:cNvPr id="1550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344</xdr:row>
      <xdr:rowOff>0</xdr:rowOff>
    </xdr:from>
    <xdr:ext cx="76200" cy="228600"/>
    <xdr:sp macro="" textlink="">
      <xdr:nvSpPr>
        <xdr:cNvPr id="1551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344</xdr:row>
      <xdr:rowOff>0</xdr:rowOff>
    </xdr:from>
    <xdr:ext cx="76200" cy="228600"/>
    <xdr:sp macro="" textlink="">
      <xdr:nvSpPr>
        <xdr:cNvPr id="1552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344</xdr:row>
      <xdr:rowOff>0</xdr:rowOff>
    </xdr:from>
    <xdr:ext cx="76200" cy="228600"/>
    <xdr:sp macro="" textlink="">
      <xdr:nvSpPr>
        <xdr:cNvPr id="1553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344</xdr:row>
      <xdr:rowOff>0</xdr:rowOff>
    </xdr:from>
    <xdr:ext cx="76200" cy="228600"/>
    <xdr:sp macro="" textlink="">
      <xdr:nvSpPr>
        <xdr:cNvPr id="1554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344</xdr:row>
      <xdr:rowOff>0</xdr:rowOff>
    </xdr:from>
    <xdr:ext cx="76200" cy="228600"/>
    <xdr:sp macro="" textlink="">
      <xdr:nvSpPr>
        <xdr:cNvPr id="1555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344</xdr:row>
      <xdr:rowOff>0</xdr:rowOff>
    </xdr:from>
    <xdr:ext cx="76200" cy="228600"/>
    <xdr:sp macro="" textlink="">
      <xdr:nvSpPr>
        <xdr:cNvPr id="1556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344</xdr:row>
      <xdr:rowOff>0</xdr:rowOff>
    </xdr:from>
    <xdr:ext cx="76200" cy="228600"/>
    <xdr:sp macro="" textlink="">
      <xdr:nvSpPr>
        <xdr:cNvPr id="1557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341</xdr:row>
      <xdr:rowOff>0</xdr:rowOff>
    </xdr:from>
    <xdr:ext cx="76200" cy="228600"/>
    <xdr:sp macro="" textlink="">
      <xdr:nvSpPr>
        <xdr:cNvPr id="1558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341</xdr:row>
      <xdr:rowOff>0</xdr:rowOff>
    </xdr:from>
    <xdr:ext cx="76200" cy="228600"/>
    <xdr:sp macro="" textlink="">
      <xdr:nvSpPr>
        <xdr:cNvPr id="1559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341</xdr:row>
      <xdr:rowOff>0</xdr:rowOff>
    </xdr:from>
    <xdr:ext cx="76200" cy="228600"/>
    <xdr:sp macro="" textlink="">
      <xdr:nvSpPr>
        <xdr:cNvPr id="1560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341</xdr:row>
      <xdr:rowOff>0</xdr:rowOff>
    </xdr:from>
    <xdr:ext cx="76200" cy="228600"/>
    <xdr:sp macro="" textlink="">
      <xdr:nvSpPr>
        <xdr:cNvPr id="1561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343</xdr:row>
      <xdr:rowOff>0</xdr:rowOff>
    </xdr:from>
    <xdr:ext cx="76200" cy="228600"/>
    <xdr:sp macro="" textlink="">
      <xdr:nvSpPr>
        <xdr:cNvPr id="1562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343</xdr:row>
      <xdr:rowOff>0</xdr:rowOff>
    </xdr:from>
    <xdr:ext cx="76200" cy="228600"/>
    <xdr:sp macro="" textlink="">
      <xdr:nvSpPr>
        <xdr:cNvPr id="1563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343</xdr:row>
      <xdr:rowOff>0</xdr:rowOff>
    </xdr:from>
    <xdr:ext cx="76200" cy="228600"/>
    <xdr:sp macro="" textlink="">
      <xdr:nvSpPr>
        <xdr:cNvPr id="1564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344</xdr:row>
      <xdr:rowOff>0</xdr:rowOff>
    </xdr:from>
    <xdr:ext cx="76200" cy="228600"/>
    <xdr:sp macro="" textlink="">
      <xdr:nvSpPr>
        <xdr:cNvPr id="1565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344</xdr:row>
      <xdr:rowOff>0</xdr:rowOff>
    </xdr:from>
    <xdr:ext cx="76200" cy="228600"/>
    <xdr:sp macro="" textlink="">
      <xdr:nvSpPr>
        <xdr:cNvPr id="1566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344</xdr:row>
      <xdr:rowOff>0</xdr:rowOff>
    </xdr:from>
    <xdr:ext cx="76200" cy="228600"/>
    <xdr:sp macro="" textlink="">
      <xdr:nvSpPr>
        <xdr:cNvPr id="1567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344</xdr:row>
      <xdr:rowOff>0</xdr:rowOff>
    </xdr:from>
    <xdr:ext cx="76200" cy="228600"/>
    <xdr:sp macro="" textlink="">
      <xdr:nvSpPr>
        <xdr:cNvPr id="1568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344</xdr:row>
      <xdr:rowOff>0</xdr:rowOff>
    </xdr:from>
    <xdr:ext cx="76200" cy="228600"/>
    <xdr:sp macro="" textlink="">
      <xdr:nvSpPr>
        <xdr:cNvPr id="1569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344</xdr:row>
      <xdr:rowOff>0</xdr:rowOff>
    </xdr:from>
    <xdr:ext cx="76200" cy="228600"/>
    <xdr:sp macro="" textlink="">
      <xdr:nvSpPr>
        <xdr:cNvPr id="1570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344</xdr:row>
      <xdr:rowOff>0</xdr:rowOff>
    </xdr:from>
    <xdr:ext cx="76200" cy="228600"/>
    <xdr:sp macro="" textlink="">
      <xdr:nvSpPr>
        <xdr:cNvPr id="1571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344</xdr:row>
      <xdr:rowOff>0</xdr:rowOff>
    </xdr:from>
    <xdr:ext cx="76200" cy="228600"/>
    <xdr:sp macro="" textlink="">
      <xdr:nvSpPr>
        <xdr:cNvPr id="1572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350</xdr:row>
      <xdr:rowOff>0</xdr:rowOff>
    </xdr:from>
    <xdr:ext cx="76200" cy="228600"/>
    <xdr:sp macro="" textlink="">
      <xdr:nvSpPr>
        <xdr:cNvPr id="1573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350</xdr:row>
      <xdr:rowOff>0</xdr:rowOff>
    </xdr:from>
    <xdr:ext cx="76200" cy="228600"/>
    <xdr:sp macro="" textlink="">
      <xdr:nvSpPr>
        <xdr:cNvPr id="1574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350</xdr:row>
      <xdr:rowOff>0</xdr:rowOff>
    </xdr:from>
    <xdr:ext cx="76200" cy="228600"/>
    <xdr:sp macro="" textlink="">
      <xdr:nvSpPr>
        <xdr:cNvPr id="1575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350</xdr:row>
      <xdr:rowOff>0</xdr:rowOff>
    </xdr:from>
    <xdr:ext cx="76200" cy="228600"/>
    <xdr:sp macro="" textlink="">
      <xdr:nvSpPr>
        <xdr:cNvPr id="1576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352</xdr:row>
      <xdr:rowOff>0</xdr:rowOff>
    </xdr:from>
    <xdr:ext cx="76200" cy="228600"/>
    <xdr:sp macro="" textlink="">
      <xdr:nvSpPr>
        <xdr:cNvPr id="1577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352</xdr:row>
      <xdr:rowOff>0</xdr:rowOff>
    </xdr:from>
    <xdr:ext cx="76200" cy="228600"/>
    <xdr:sp macro="" textlink="">
      <xdr:nvSpPr>
        <xdr:cNvPr id="1578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352</xdr:row>
      <xdr:rowOff>0</xdr:rowOff>
    </xdr:from>
    <xdr:ext cx="76200" cy="228600"/>
    <xdr:sp macro="" textlink="">
      <xdr:nvSpPr>
        <xdr:cNvPr id="1579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353</xdr:row>
      <xdr:rowOff>0</xdr:rowOff>
    </xdr:from>
    <xdr:ext cx="76200" cy="228600"/>
    <xdr:sp macro="" textlink="">
      <xdr:nvSpPr>
        <xdr:cNvPr id="1580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353</xdr:row>
      <xdr:rowOff>0</xdr:rowOff>
    </xdr:from>
    <xdr:ext cx="76200" cy="228600"/>
    <xdr:sp macro="" textlink="">
      <xdr:nvSpPr>
        <xdr:cNvPr id="1581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353</xdr:row>
      <xdr:rowOff>0</xdr:rowOff>
    </xdr:from>
    <xdr:ext cx="76200" cy="228600"/>
    <xdr:sp macro="" textlink="">
      <xdr:nvSpPr>
        <xdr:cNvPr id="1582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353</xdr:row>
      <xdr:rowOff>0</xdr:rowOff>
    </xdr:from>
    <xdr:ext cx="76200" cy="228600"/>
    <xdr:sp macro="" textlink="">
      <xdr:nvSpPr>
        <xdr:cNvPr id="1583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353</xdr:row>
      <xdr:rowOff>0</xdr:rowOff>
    </xdr:from>
    <xdr:ext cx="76200" cy="228600"/>
    <xdr:sp macro="" textlink="">
      <xdr:nvSpPr>
        <xdr:cNvPr id="1584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353</xdr:row>
      <xdr:rowOff>0</xdr:rowOff>
    </xdr:from>
    <xdr:ext cx="76200" cy="228600"/>
    <xdr:sp macro="" textlink="">
      <xdr:nvSpPr>
        <xdr:cNvPr id="1585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353</xdr:row>
      <xdr:rowOff>0</xdr:rowOff>
    </xdr:from>
    <xdr:ext cx="76200" cy="228600"/>
    <xdr:sp macro="" textlink="">
      <xdr:nvSpPr>
        <xdr:cNvPr id="1586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353</xdr:row>
      <xdr:rowOff>0</xdr:rowOff>
    </xdr:from>
    <xdr:ext cx="76200" cy="228600"/>
    <xdr:sp macro="" textlink="">
      <xdr:nvSpPr>
        <xdr:cNvPr id="1587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319</xdr:row>
      <xdr:rowOff>0</xdr:rowOff>
    </xdr:from>
    <xdr:ext cx="76200" cy="228600"/>
    <xdr:sp macro="" textlink="">
      <xdr:nvSpPr>
        <xdr:cNvPr id="1588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319</xdr:row>
      <xdr:rowOff>0</xdr:rowOff>
    </xdr:from>
    <xdr:ext cx="76200" cy="228600"/>
    <xdr:sp macro="" textlink="">
      <xdr:nvSpPr>
        <xdr:cNvPr id="1589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319</xdr:row>
      <xdr:rowOff>0</xdr:rowOff>
    </xdr:from>
    <xdr:ext cx="76200" cy="228600"/>
    <xdr:sp macro="" textlink="">
      <xdr:nvSpPr>
        <xdr:cNvPr id="1590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319</xdr:row>
      <xdr:rowOff>0</xdr:rowOff>
    </xdr:from>
    <xdr:ext cx="76200" cy="228600"/>
    <xdr:sp macro="" textlink="">
      <xdr:nvSpPr>
        <xdr:cNvPr id="1591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321</xdr:row>
      <xdr:rowOff>0</xdr:rowOff>
    </xdr:from>
    <xdr:ext cx="76200" cy="228600"/>
    <xdr:sp macro="" textlink="">
      <xdr:nvSpPr>
        <xdr:cNvPr id="1592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321</xdr:row>
      <xdr:rowOff>0</xdr:rowOff>
    </xdr:from>
    <xdr:ext cx="76200" cy="228600"/>
    <xdr:sp macro="" textlink="">
      <xdr:nvSpPr>
        <xdr:cNvPr id="1593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321</xdr:row>
      <xdr:rowOff>0</xdr:rowOff>
    </xdr:from>
    <xdr:ext cx="76200" cy="228600"/>
    <xdr:sp macro="" textlink="">
      <xdr:nvSpPr>
        <xdr:cNvPr id="1594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322</xdr:row>
      <xdr:rowOff>0</xdr:rowOff>
    </xdr:from>
    <xdr:ext cx="76200" cy="228600"/>
    <xdr:sp macro="" textlink="">
      <xdr:nvSpPr>
        <xdr:cNvPr id="1595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322</xdr:row>
      <xdr:rowOff>0</xdr:rowOff>
    </xdr:from>
    <xdr:ext cx="76200" cy="228600"/>
    <xdr:sp macro="" textlink="">
      <xdr:nvSpPr>
        <xdr:cNvPr id="1596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322</xdr:row>
      <xdr:rowOff>0</xdr:rowOff>
    </xdr:from>
    <xdr:ext cx="76200" cy="228600"/>
    <xdr:sp macro="" textlink="">
      <xdr:nvSpPr>
        <xdr:cNvPr id="1597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322</xdr:row>
      <xdr:rowOff>0</xdr:rowOff>
    </xdr:from>
    <xdr:ext cx="76200" cy="228600"/>
    <xdr:sp macro="" textlink="">
      <xdr:nvSpPr>
        <xdr:cNvPr id="1598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322</xdr:row>
      <xdr:rowOff>0</xdr:rowOff>
    </xdr:from>
    <xdr:ext cx="76200" cy="228600"/>
    <xdr:sp macro="" textlink="">
      <xdr:nvSpPr>
        <xdr:cNvPr id="1599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322</xdr:row>
      <xdr:rowOff>0</xdr:rowOff>
    </xdr:from>
    <xdr:ext cx="76200" cy="228600"/>
    <xdr:sp macro="" textlink="">
      <xdr:nvSpPr>
        <xdr:cNvPr id="1600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322</xdr:row>
      <xdr:rowOff>0</xdr:rowOff>
    </xdr:from>
    <xdr:ext cx="76200" cy="228600"/>
    <xdr:sp macro="" textlink="">
      <xdr:nvSpPr>
        <xdr:cNvPr id="1601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322</xdr:row>
      <xdr:rowOff>0</xdr:rowOff>
    </xdr:from>
    <xdr:ext cx="76200" cy="228600"/>
    <xdr:sp macro="" textlink="">
      <xdr:nvSpPr>
        <xdr:cNvPr id="1602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327</xdr:row>
      <xdr:rowOff>0</xdr:rowOff>
    </xdr:from>
    <xdr:ext cx="76200" cy="228600"/>
    <xdr:sp macro="" textlink="">
      <xdr:nvSpPr>
        <xdr:cNvPr id="1603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327</xdr:row>
      <xdr:rowOff>0</xdr:rowOff>
    </xdr:from>
    <xdr:ext cx="76200" cy="228600"/>
    <xdr:sp macro="" textlink="">
      <xdr:nvSpPr>
        <xdr:cNvPr id="1604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327</xdr:row>
      <xdr:rowOff>0</xdr:rowOff>
    </xdr:from>
    <xdr:ext cx="76200" cy="228600"/>
    <xdr:sp macro="" textlink="">
      <xdr:nvSpPr>
        <xdr:cNvPr id="1605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327</xdr:row>
      <xdr:rowOff>0</xdr:rowOff>
    </xdr:from>
    <xdr:ext cx="76200" cy="228600"/>
    <xdr:sp macro="" textlink="">
      <xdr:nvSpPr>
        <xdr:cNvPr id="1606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330</xdr:row>
      <xdr:rowOff>0</xdr:rowOff>
    </xdr:from>
    <xdr:ext cx="76200" cy="228600"/>
    <xdr:sp macro="" textlink="">
      <xdr:nvSpPr>
        <xdr:cNvPr id="1607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330</xdr:row>
      <xdr:rowOff>0</xdr:rowOff>
    </xdr:from>
    <xdr:ext cx="76200" cy="228600"/>
    <xdr:sp macro="" textlink="">
      <xdr:nvSpPr>
        <xdr:cNvPr id="1608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330</xdr:row>
      <xdr:rowOff>0</xdr:rowOff>
    </xdr:from>
    <xdr:ext cx="76200" cy="228600"/>
    <xdr:sp macro="" textlink="">
      <xdr:nvSpPr>
        <xdr:cNvPr id="1609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331</xdr:row>
      <xdr:rowOff>0</xdr:rowOff>
    </xdr:from>
    <xdr:ext cx="76200" cy="228600"/>
    <xdr:sp macro="" textlink="">
      <xdr:nvSpPr>
        <xdr:cNvPr id="1610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331</xdr:row>
      <xdr:rowOff>0</xdr:rowOff>
    </xdr:from>
    <xdr:ext cx="76200" cy="228600"/>
    <xdr:sp macro="" textlink="">
      <xdr:nvSpPr>
        <xdr:cNvPr id="1611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331</xdr:row>
      <xdr:rowOff>0</xdr:rowOff>
    </xdr:from>
    <xdr:ext cx="76200" cy="228600"/>
    <xdr:sp macro="" textlink="">
      <xdr:nvSpPr>
        <xdr:cNvPr id="1612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331</xdr:row>
      <xdr:rowOff>0</xdr:rowOff>
    </xdr:from>
    <xdr:ext cx="76200" cy="228600"/>
    <xdr:sp macro="" textlink="">
      <xdr:nvSpPr>
        <xdr:cNvPr id="1613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331</xdr:row>
      <xdr:rowOff>0</xdr:rowOff>
    </xdr:from>
    <xdr:ext cx="76200" cy="228600"/>
    <xdr:sp macro="" textlink="">
      <xdr:nvSpPr>
        <xdr:cNvPr id="1614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331</xdr:row>
      <xdr:rowOff>0</xdr:rowOff>
    </xdr:from>
    <xdr:ext cx="76200" cy="228600"/>
    <xdr:sp macro="" textlink="">
      <xdr:nvSpPr>
        <xdr:cNvPr id="1615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331</xdr:row>
      <xdr:rowOff>0</xdr:rowOff>
    </xdr:from>
    <xdr:ext cx="76200" cy="228600"/>
    <xdr:sp macro="" textlink="">
      <xdr:nvSpPr>
        <xdr:cNvPr id="1616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331</xdr:row>
      <xdr:rowOff>0</xdr:rowOff>
    </xdr:from>
    <xdr:ext cx="76200" cy="228600"/>
    <xdr:sp macro="" textlink="">
      <xdr:nvSpPr>
        <xdr:cNvPr id="1617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343</xdr:row>
      <xdr:rowOff>0</xdr:rowOff>
    </xdr:from>
    <xdr:ext cx="76200" cy="228600"/>
    <xdr:sp macro="" textlink="">
      <xdr:nvSpPr>
        <xdr:cNvPr id="1618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343</xdr:row>
      <xdr:rowOff>0</xdr:rowOff>
    </xdr:from>
    <xdr:ext cx="76200" cy="228600"/>
    <xdr:sp macro="" textlink="">
      <xdr:nvSpPr>
        <xdr:cNvPr id="1619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343</xdr:row>
      <xdr:rowOff>0</xdr:rowOff>
    </xdr:from>
    <xdr:ext cx="76200" cy="228600"/>
    <xdr:sp macro="" textlink="">
      <xdr:nvSpPr>
        <xdr:cNvPr id="1620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343</xdr:row>
      <xdr:rowOff>0</xdr:rowOff>
    </xdr:from>
    <xdr:ext cx="76200" cy="228600"/>
    <xdr:sp macro="" textlink="">
      <xdr:nvSpPr>
        <xdr:cNvPr id="1621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345</xdr:row>
      <xdr:rowOff>0</xdr:rowOff>
    </xdr:from>
    <xdr:ext cx="76200" cy="228600"/>
    <xdr:sp macro="" textlink="">
      <xdr:nvSpPr>
        <xdr:cNvPr id="1622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345</xdr:row>
      <xdr:rowOff>0</xdr:rowOff>
    </xdr:from>
    <xdr:ext cx="76200" cy="228600"/>
    <xdr:sp macro="" textlink="">
      <xdr:nvSpPr>
        <xdr:cNvPr id="1623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345</xdr:row>
      <xdr:rowOff>0</xdr:rowOff>
    </xdr:from>
    <xdr:ext cx="76200" cy="228600"/>
    <xdr:sp macro="" textlink="">
      <xdr:nvSpPr>
        <xdr:cNvPr id="1624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346</xdr:row>
      <xdr:rowOff>0</xdr:rowOff>
    </xdr:from>
    <xdr:ext cx="76200" cy="228600"/>
    <xdr:sp macro="" textlink="">
      <xdr:nvSpPr>
        <xdr:cNvPr id="1625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346</xdr:row>
      <xdr:rowOff>0</xdr:rowOff>
    </xdr:from>
    <xdr:ext cx="76200" cy="228600"/>
    <xdr:sp macro="" textlink="">
      <xdr:nvSpPr>
        <xdr:cNvPr id="1626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346</xdr:row>
      <xdr:rowOff>0</xdr:rowOff>
    </xdr:from>
    <xdr:ext cx="76200" cy="228600"/>
    <xdr:sp macro="" textlink="">
      <xdr:nvSpPr>
        <xdr:cNvPr id="1627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346</xdr:row>
      <xdr:rowOff>0</xdr:rowOff>
    </xdr:from>
    <xdr:ext cx="76200" cy="228600"/>
    <xdr:sp macro="" textlink="">
      <xdr:nvSpPr>
        <xdr:cNvPr id="1628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346</xdr:row>
      <xdr:rowOff>0</xdr:rowOff>
    </xdr:from>
    <xdr:ext cx="76200" cy="228600"/>
    <xdr:sp macro="" textlink="">
      <xdr:nvSpPr>
        <xdr:cNvPr id="1629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346</xdr:row>
      <xdr:rowOff>0</xdr:rowOff>
    </xdr:from>
    <xdr:ext cx="76200" cy="228600"/>
    <xdr:sp macro="" textlink="">
      <xdr:nvSpPr>
        <xdr:cNvPr id="1630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346</xdr:row>
      <xdr:rowOff>0</xdr:rowOff>
    </xdr:from>
    <xdr:ext cx="76200" cy="228600"/>
    <xdr:sp macro="" textlink="">
      <xdr:nvSpPr>
        <xdr:cNvPr id="1631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346</xdr:row>
      <xdr:rowOff>0</xdr:rowOff>
    </xdr:from>
    <xdr:ext cx="76200" cy="228600"/>
    <xdr:sp macro="" textlink="">
      <xdr:nvSpPr>
        <xdr:cNvPr id="1632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352</xdr:row>
      <xdr:rowOff>0</xdr:rowOff>
    </xdr:from>
    <xdr:ext cx="76200" cy="228600"/>
    <xdr:sp macro="" textlink="">
      <xdr:nvSpPr>
        <xdr:cNvPr id="1633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352</xdr:row>
      <xdr:rowOff>0</xdr:rowOff>
    </xdr:from>
    <xdr:ext cx="76200" cy="228600"/>
    <xdr:sp macro="" textlink="">
      <xdr:nvSpPr>
        <xdr:cNvPr id="1634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352</xdr:row>
      <xdr:rowOff>0</xdr:rowOff>
    </xdr:from>
    <xdr:ext cx="76200" cy="228600"/>
    <xdr:sp macro="" textlink="">
      <xdr:nvSpPr>
        <xdr:cNvPr id="1635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352</xdr:row>
      <xdr:rowOff>0</xdr:rowOff>
    </xdr:from>
    <xdr:ext cx="76200" cy="228600"/>
    <xdr:sp macro="" textlink="">
      <xdr:nvSpPr>
        <xdr:cNvPr id="1636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354</xdr:row>
      <xdr:rowOff>0</xdr:rowOff>
    </xdr:from>
    <xdr:ext cx="76200" cy="228600"/>
    <xdr:sp macro="" textlink="">
      <xdr:nvSpPr>
        <xdr:cNvPr id="1637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354</xdr:row>
      <xdr:rowOff>0</xdr:rowOff>
    </xdr:from>
    <xdr:ext cx="76200" cy="228600"/>
    <xdr:sp macro="" textlink="">
      <xdr:nvSpPr>
        <xdr:cNvPr id="1638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354</xdr:row>
      <xdr:rowOff>0</xdr:rowOff>
    </xdr:from>
    <xdr:ext cx="76200" cy="228600"/>
    <xdr:sp macro="" textlink="">
      <xdr:nvSpPr>
        <xdr:cNvPr id="1639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352</xdr:row>
      <xdr:rowOff>0</xdr:rowOff>
    </xdr:from>
    <xdr:ext cx="76200" cy="228600"/>
    <xdr:sp macro="" textlink="">
      <xdr:nvSpPr>
        <xdr:cNvPr id="1640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352</xdr:row>
      <xdr:rowOff>0</xdr:rowOff>
    </xdr:from>
    <xdr:ext cx="76200" cy="228600"/>
    <xdr:sp macro="" textlink="">
      <xdr:nvSpPr>
        <xdr:cNvPr id="1641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352</xdr:row>
      <xdr:rowOff>0</xdr:rowOff>
    </xdr:from>
    <xdr:ext cx="76200" cy="228600"/>
    <xdr:sp macro="" textlink="">
      <xdr:nvSpPr>
        <xdr:cNvPr id="1642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352</xdr:row>
      <xdr:rowOff>0</xdr:rowOff>
    </xdr:from>
    <xdr:ext cx="76200" cy="228600"/>
    <xdr:sp macro="" textlink="">
      <xdr:nvSpPr>
        <xdr:cNvPr id="1643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354</xdr:row>
      <xdr:rowOff>0</xdr:rowOff>
    </xdr:from>
    <xdr:ext cx="76200" cy="228600"/>
    <xdr:sp macro="" textlink="">
      <xdr:nvSpPr>
        <xdr:cNvPr id="1644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354</xdr:row>
      <xdr:rowOff>0</xdr:rowOff>
    </xdr:from>
    <xdr:ext cx="76200" cy="228600"/>
    <xdr:sp macro="" textlink="">
      <xdr:nvSpPr>
        <xdr:cNvPr id="1645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354</xdr:row>
      <xdr:rowOff>0</xdr:rowOff>
    </xdr:from>
    <xdr:ext cx="76200" cy="228600"/>
    <xdr:sp macro="" textlink="">
      <xdr:nvSpPr>
        <xdr:cNvPr id="1646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327</xdr:row>
      <xdr:rowOff>0</xdr:rowOff>
    </xdr:from>
    <xdr:ext cx="76200" cy="228600"/>
    <xdr:sp macro="" textlink="">
      <xdr:nvSpPr>
        <xdr:cNvPr id="1647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327</xdr:row>
      <xdr:rowOff>0</xdr:rowOff>
    </xdr:from>
    <xdr:ext cx="76200" cy="228600"/>
    <xdr:sp macro="" textlink="">
      <xdr:nvSpPr>
        <xdr:cNvPr id="1648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327</xdr:row>
      <xdr:rowOff>0</xdr:rowOff>
    </xdr:from>
    <xdr:ext cx="76200" cy="228600"/>
    <xdr:sp macro="" textlink="">
      <xdr:nvSpPr>
        <xdr:cNvPr id="1649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327</xdr:row>
      <xdr:rowOff>0</xdr:rowOff>
    </xdr:from>
    <xdr:ext cx="76200" cy="228600"/>
    <xdr:sp macro="" textlink="">
      <xdr:nvSpPr>
        <xdr:cNvPr id="1650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330</xdr:row>
      <xdr:rowOff>0</xdr:rowOff>
    </xdr:from>
    <xdr:ext cx="76200" cy="228600"/>
    <xdr:sp macro="" textlink="">
      <xdr:nvSpPr>
        <xdr:cNvPr id="1651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330</xdr:row>
      <xdr:rowOff>0</xdr:rowOff>
    </xdr:from>
    <xdr:ext cx="76200" cy="228600"/>
    <xdr:sp macro="" textlink="">
      <xdr:nvSpPr>
        <xdr:cNvPr id="1652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330</xdr:row>
      <xdr:rowOff>0</xdr:rowOff>
    </xdr:from>
    <xdr:ext cx="76200" cy="228600"/>
    <xdr:sp macro="" textlink="">
      <xdr:nvSpPr>
        <xdr:cNvPr id="1653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331</xdr:row>
      <xdr:rowOff>0</xdr:rowOff>
    </xdr:from>
    <xdr:ext cx="76200" cy="228600"/>
    <xdr:sp macro="" textlink="">
      <xdr:nvSpPr>
        <xdr:cNvPr id="1654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331</xdr:row>
      <xdr:rowOff>0</xdr:rowOff>
    </xdr:from>
    <xdr:ext cx="76200" cy="228600"/>
    <xdr:sp macro="" textlink="">
      <xdr:nvSpPr>
        <xdr:cNvPr id="1655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331</xdr:row>
      <xdr:rowOff>0</xdr:rowOff>
    </xdr:from>
    <xdr:ext cx="76200" cy="228600"/>
    <xdr:sp macro="" textlink="">
      <xdr:nvSpPr>
        <xdr:cNvPr id="1656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331</xdr:row>
      <xdr:rowOff>0</xdr:rowOff>
    </xdr:from>
    <xdr:ext cx="76200" cy="228600"/>
    <xdr:sp macro="" textlink="">
      <xdr:nvSpPr>
        <xdr:cNvPr id="1657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331</xdr:row>
      <xdr:rowOff>0</xdr:rowOff>
    </xdr:from>
    <xdr:ext cx="76200" cy="228600"/>
    <xdr:sp macro="" textlink="">
      <xdr:nvSpPr>
        <xdr:cNvPr id="1658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331</xdr:row>
      <xdr:rowOff>0</xdr:rowOff>
    </xdr:from>
    <xdr:ext cx="76200" cy="228600"/>
    <xdr:sp macro="" textlink="">
      <xdr:nvSpPr>
        <xdr:cNvPr id="1659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331</xdr:row>
      <xdr:rowOff>0</xdr:rowOff>
    </xdr:from>
    <xdr:ext cx="76200" cy="228600"/>
    <xdr:sp macro="" textlink="">
      <xdr:nvSpPr>
        <xdr:cNvPr id="1660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331</xdr:row>
      <xdr:rowOff>0</xdr:rowOff>
    </xdr:from>
    <xdr:ext cx="76200" cy="228600"/>
    <xdr:sp macro="" textlink="">
      <xdr:nvSpPr>
        <xdr:cNvPr id="1661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336</xdr:row>
      <xdr:rowOff>0</xdr:rowOff>
    </xdr:from>
    <xdr:ext cx="76200" cy="228600"/>
    <xdr:sp macro="" textlink="">
      <xdr:nvSpPr>
        <xdr:cNvPr id="1662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336</xdr:row>
      <xdr:rowOff>0</xdr:rowOff>
    </xdr:from>
    <xdr:ext cx="76200" cy="228600"/>
    <xdr:sp macro="" textlink="">
      <xdr:nvSpPr>
        <xdr:cNvPr id="1663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336</xdr:row>
      <xdr:rowOff>0</xdr:rowOff>
    </xdr:from>
    <xdr:ext cx="76200" cy="228600"/>
    <xdr:sp macro="" textlink="">
      <xdr:nvSpPr>
        <xdr:cNvPr id="1664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336</xdr:row>
      <xdr:rowOff>0</xdr:rowOff>
    </xdr:from>
    <xdr:ext cx="76200" cy="228600"/>
    <xdr:sp macro="" textlink="">
      <xdr:nvSpPr>
        <xdr:cNvPr id="1665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339</xdr:row>
      <xdr:rowOff>0</xdr:rowOff>
    </xdr:from>
    <xdr:ext cx="76200" cy="228600"/>
    <xdr:sp macro="" textlink="">
      <xdr:nvSpPr>
        <xdr:cNvPr id="1666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339</xdr:row>
      <xdr:rowOff>0</xdr:rowOff>
    </xdr:from>
    <xdr:ext cx="76200" cy="228600"/>
    <xdr:sp macro="" textlink="">
      <xdr:nvSpPr>
        <xdr:cNvPr id="1667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339</xdr:row>
      <xdr:rowOff>0</xdr:rowOff>
    </xdr:from>
    <xdr:ext cx="76200" cy="228600"/>
    <xdr:sp macro="" textlink="">
      <xdr:nvSpPr>
        <xdr:cNvPr id="1668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340</xdr:row>
      <xdr:rowOff>0</xdr:rowOff>
    </xdr:from>
    <xdr:ext cx="76200" cy="228600"/>
    <xdr:sp macro="" textlink="">
      <xdr:nvSpPr>
        <xdr:cNvPr id="1669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340</xdr:row>
      <xdr:rowOff>0</xdr:rowOff>
    </xdr:from>
    <xdr:ext cx="76200" cy="228600"/>
    <xdr:sp macro="" textlink="">
      <xdr:nvSpPr>
        <xdr:cNvPr id="1670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340</xdr:row>
      <xdr:rowOff>0</xdr:rowOff>
    </xdr:from>
    <xdr:ext cx="76200" cy="228600"/>
    <xdr:sp macro="" textlink="">
      <xdr:nvSpPr>
        <xdr:cNvPr id="1671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340</xdr:row>
      <xdr:rowOff>0</xdr:rowOff>
    </xdr:from>
    <xdr:ext cx="76200" cy="228600"/>
    <xdr:sp macro="" textlink="">
      <xdr:nvSpPr>
        <xdr:cNvPr id="1672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340</xdr:row>
      <xdr:rowOff>0</xdr:rowOff>
    </xdr:from>
    <xdr:ext cx="76200" cy="228600"/>
    <xdr:sp macro="" textlink="">
      <xdr:nvSpPr>
        <xdr:cNvPr id="1673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340</xdr:row>
      <xdr:rowOff>0</xdr:rowOff>
    </xdr:from>
    <xdr:ext cx="76200" cy="228600"/>
    <xdr:sp macro="" textlink="">
      <xdr:nvSpPr>
        <xdr:cNvPr id="1674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340</xdr:row>
      <xdr:rowOff>0</xdr:rowOff>
    </xdr:from>
    <xdr:ext cx="76200" cy="228600"/>
    <xdr:sp macro="" textlink="">
      <xdr:nvSpPr>
        <xdr:cNvPr id="1675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340</xdr:row>
      <xdr:rowOff>0</xdr:rowOff>
    </xdr:from>
    <xdr:ext cx="76200" cy="228600"/>
    <xdr:sp macro="" textlink="">
      <xdr:nvSpPr>
        <xdr:cNvPr id="1676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352</xdr:row>
      <xdr:rowOff>0</xdr:rowOff>
    </xdr:from>
    <xdr:ext cx="76200" cy="228600"/>
    <xdr:sp macro="" textlink="">
      <xdr:nvSpPr>
        <xdr:cNvPr id="1677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352</xdr:row>
      <xdr:rowOff>0</xdr:rowOff>
    </xdr:from>
    <xdr:ext cx="76200" cy="228600"/>
    <xdr:sp macro="" textlink="">
      <xdr:nvSpPr>
        <xdr:cNvPr id="1678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352</xdr:row>
      <xdr:rowOff>0</xdr:rowOff>
    </xdr:from>
    <xdr:ext cx="76200" cy="228600"/>
    <xdr:sp macro="" textlink="">
      <xdr:nvSpPr>
        <xdr:cNvPr id="1679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352</xdr:row>
      <xdr:rowOff>0</xdr:rowOff>
    </xdr:from>
    <xdr:ext cx="76200" cy="228600"/>
    <xdr:sp macro="" textlink="">
      <xdr:nvSpPr>
        <xdr:cNvPr id="1680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354</xdr:row>
      <xdr:rowOff>0</xdr:rowOff>
    </xdr:from>
    <xdr:ext cx="76200" cy="228600"/>
    <xdr:sp macro="" textlink="">
      <xdr:nvSpPr>
        <xdr:cNvPr id="1681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354</xdr:row>
      <xdr:rowOff>0</xdr:rowOff>
    </xdr:from>
    <xdr:ext cx="76200" cy="228600"/>
    <xdr:sp macro="" textlink="">
      <xdr:nvSpPr>
        <xdr:cNvPr id="1682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354</xdr:row>
      <xdr:rowOff>0</xdr:rowOff>
    </xdr:from>
    <xdr:ext cx="76200" cy="228600"/>
    <xdr:sp macro="" textlink="">
      <xdr:nvSpPr>
        <xdr:cNvPr id="1683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341</xdr:row>
      <xdr:rowOff>0</xdr:rowOff>
    </xdr:from>
    <xdr:ext cx="76200" cy="228600"/>
    <xdr:sp macro="" textlink="">
      <xdr:nvSpPr>
        <xdr:cNvPr id="1684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341</xdr:row>
      <xdr:rowOff>0</xdr:rowOff>
    </xdr:from>
    <xdr:ext cx="76200" cy="228600"/>
    <xdr:sp macro="" textlink="">
      <xdr:nvSpPr>
        <xdr:cNvPr id="1685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341</xdr:row>
      <xdr:rowOff>0</xdr:rowOff>
    </xdr:from>
    <xdr:ext cx="76200" cy="228600"/>
    <xdr:sp macro="" textlink="">
      <xdr:nvSpPr>
        <xdr:cNvPr id="1686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341</xdr:row>
      <xdr:rowOff>0</xdr:rowOff>
    </xdr:from>
    <xdr:ext cx="76200" cy="228600"/>
    <xdr:sp macro="" textlink="">
      <xdr:nvSpPr>
        <xdr:cNvPr id="1687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343</xdr:row>
      <xdr:rowOff>0</xdr:rowOff>
    </xdr:from>
    <xdr:ext cx="76200" cy="228600"/>
    <xdr:sp macro="" textlink="">
      <xdr:nvSpPr>
        <xdr:cNvPr id="1688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343</xdr:row>
      <xdr:rowOff>0</xdr:rowOff>
    </xdr:from>
    <xdr:ext cx="76200" cy="228600"/>
    <xdr:sp macro="" textlink="">
      <xdr:nvSpPr>
        <xdr:cNvPr id="1689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343</xdr:row>
      <xdr:rowOff>0</xdr:rowOff>
    </xdr:from>
    <xdr:ext cx="76200" cy="228600"/>
    <xdr:sp macro="" textlink="">
      <xdr:nvSpPr>
        <xdr:cNvPr id="1690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344</xdr:row>
      <xdr:rowOff>0</xdr:rowOff>
    </xdr:from>
    <xdr:ext cx="76200" cy="228600"/>
    <xdr:sp macro="" textlink="">
      <xdr:nvSpPr>
        <xdr:cNvPr id="1691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344</xdr:row>
      <xdr:rowOff>0</xdr:rowOff>
    </xdr:from>
    <xdr:ext cx="76200" cy="228600"/>
    <xdr:sp macro="" textlink="">
      <xdr:nvSpPr>
        <xdr:cNvPr id="1692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344</xdr:row>
      <xdr:rowOff>0</xdr:rowOff>
    </xdr:from>
    <xdr:ext cx="76200" cy="228600"/>
    <xdr:sp macro="" textlink="">
      <xdr:nvSpPr>
        <xdr:cNvPr id="1693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344</xdr:row>
      <xdr:rowOff>0</xdr:rowOff>
    </xdr:from>
    <xdr:ext cx="76200" cy="228600"/>
    <xdr:sp macro="" textlink="">
      <xdr:nvSpPr>
        <xdr:cNvPr id="1694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344</xdr:row>
      <xdr:rowOff>0</xdr:rowOff>
    </xdr:from>
    <xdr:ext cx="76200" cy="228600"/>
    <xdr:sp macro="" textlink="">
      <xdr:nvSpPr>
        <xdr:cNvPr id="1695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344</xdr:row>
      <xdr:rowOff>0</xdr:rowOff>
    </xdr:from>
    <xdr:ext cx="76200" cy="228600"/>
    <xdr:sp macro="" textlink="">
      <xdr:nvSpPr>
        <xdr:cNvPr id="1696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344</xdr:row>
      <xdr:rowOff>0</xdr:rowOff>
    </xdr:from>
    <xdr:ext cx="76200" cy="228600"/>
    <xdr:sp macro="" textlink="">
      <xdr:nvSpPr>
        <xdr:cNvPr id="1697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344</xdr:row>
      <xdr:rowOff>0</xdr:rowOff>
    </xdr:from>
    <xdr:ext cx="76200" cy="228600"/>
    <xdr:sp macro="" textlink="">
      <xdr:nvSpPr>
        <xdr:cNvPr id="1698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350</xdr:row>
      <xdr:rowOff>0</xdr:rowOff>
    </xdr:from>
    <xdr:ext cx="76200" cy="228600"/>
    <xdr:sp macro="" textlink="">
      <xdr:nvSpPr>
        <xdr:cNvPr id="1699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350</xdr:row>
      <xdr:rowOff>0</xdr:rowOff>
    </xdr:from>
    <xdr:ext cx="76200" cy="228600"/>
    <xdr:sp macro="" textlink="">
      <xdr:nvSpPr>
        <xdr:cNvPr id="1700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350</xdr:row>
      <xdr:rowOff>0</xdr:rowOff>
    </xdr:from>
    <xdr:ext cx="76200" cy="228600"/>
    <xdr:sp macro="" textlink="">
      <xdr:nvSpPr>
        <xdr:cNvPr id="1701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350</xdr:row>
      <xdr:rowOff>0</xdr:rowOff>
    </xdr:from>
    <xdr:ext cx="76200" cy="228600"/>
    <xdr:sp macro="" textlink="">
      <xdr:nvSpPr>
        <xdr:cNvPr id="1702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352</xdr:row>
      <xdr:rowOff>0</xdr:rowOff>
    </xdr:from>
    <xdr:ext cx="76200" cy="228600"/>
    <xdr:sp macro="" textlink="">
      <xdr:nvSpPr>
        <xdr:cNvPr id="1703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352</xdr:row>
      <xdr:rowOff>0</xdr:rowOff>
    </xdr:from>
    <xdr:ext cx="76200" cy="228600"/>
    <xdr:sp macro="" textlink="">
      <xdr:nvSpPr>
        <xdr:cNvPr id="1704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352</xdr:row>
      <xdr:rowOff>0</xdr:rowOff>
    </xdr:from>
    <xdr:ext cx="76200" cy="228600"/>
    <xdr:sp macro="" textlink="">
      <xdr:nvSpPr>
        <xdr:cNvPr id="1705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353</xdr:row>
      <xdr:rowOff>0</xdr:rowOff>
    </xdr:from>
    <xdr:ext cx="76200" cy="228600"/>
    <xdr:sp macro="" textlink="">
      <xdr:nvSpPr>
        <xdr:cNvPr id="1706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353</xdr:row>
      <xdr:rowOff>0</xdr:rowOff>
    </xdr:from>
    <xdr:ext cx="76200" cy="228600"/>
    <xdr:sp macro="" textlink="">
      <xdr:nvSpPr>
        <xdr:cNvPr id="1707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353</xdr:row>
      <xdr:rowOff>0</xdr:rowOff>
    </xdr:from>
    <xdr:ext cx="76200" cy="228600"/>
    <xdr:sp macro="" textlink="">
      <xdr:nvSpPr>
        <xdr:cNvPr id="1708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353</xdr:row>
      <xdr:rowOff>0</xdr:rowOff>
    </xdr:from>
    <xdr:ext cx="76200" cy="228600"/>
    <xdr:sp macro="" textlink="">
      <xdr:nvSpPr>
        <xdr:cNvPr id="1709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353</xdr:row>
      <xdr:rowOff>0</xdr:rowOff>
    </xdr:from>
    <xdr:ext cx="76200" cy="228600"/>
    <xdr:sp macro="" textlink="">
      <xdr:nvSpPr>
        <xdr:cNvPr id="1710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353</xdr:row>
      <xdr:rowOff>0</xdr:rowOff>
    </xdr:from>
    <xdr:ext cx="76200" cy="228600"/>
    <xdr:sp macro="" textlink="">
      <xdr:nvSpPr>
        <xdr:cNvPr id="1711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353</xdr:row>
      <xdr:rowOff>0</xdr:rowOff>
    </xdr:from>
    <xdr:ext cx="76200" cy="228600"/>
    <xdr:sp macro="" textlink="">
      <xdr:nvSpPr>
        <xdr:cNvPr id="1712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353</xdr:row>
      <xdr:rowOff>0</xdr:rowOff>
    </xdr:from>
    <xdr:ext cx="76200" cy="228600"/>
    <xdr:sp macro="" textlink="">
      <xdr:nvSpPr>
        <xdr:cNvPr id="1713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350</xdr:row>
      <xdr:rowOff>0</xdr:rowOff>
    </xdr:from>
    <xdr:ext cx="76200" cy="228600"/>
    <xdr:sp macro="" textlink="">
      <xdr:nvSpPr>
        <xdr:cNvPr id="1714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350</xdr:row>
      <xdr:rowOff>0</xdr:rowOff>
    </xdr:from>
    <xdr:ext cx="76200" cy="228600"/>
    <xdr:sp macro="" textlink="">
      <xdr:nvSpPr>
        <xdr:cNvPr id="1715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350</xdr:row>
      <xdr:rowOff>0</xdr:rowOff>
    </xdr:from>
    <xdr:ext cx="76200" cy="228600"/>
    <xdr:sp macro="" textlink="">
      <xdr:nvSpPr>
        <xdr:cNvPr id="1716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350</xdr:row>
      <xdr:rowOff>0</xdr:rowOff>
    </xdr:from>
    <xdr:ext cx="76200" cy="228600"/>
    <xdr:sp macro="" textlink="">
      <xdr:nvSpPr>
        <xdr:cNvPr id="1717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352</xdr:row>
      <xdr:rowOff>0</xdr:rowOff>
    </xdr:from>
    <xdr:ext cx="76200" cy="228600"/>
    <xdr:sp macro="" textlink="">
      <xdr:nvSpPr>
        <xdr:cNvPr id="1718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352</xdr:row>
      <xdr:rowOff>0</xdr:rowOff>
    </xdr:from>
    <xdr:ext cx="76200" cy="228600"/>
    <xdr:sp macro="" textlink="">
      <xdr:nvSpPr>
        <xdr:cNvPr id="1719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352</xdr:row>
      <xdr:rowOff>0</xdr:rowOff>
    </xdr:from>
    <xdr:ext cx="76200" cy="228600"/>
    <xdr:sp macro="" textlink="">
      <xdr:nvSpPr>
        <xdr:cNvPr id="1720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353</xdr:row>
      <xdr:rowOff>0</xdr:rowOff>
    </xdr:from>
    <xdr:ext cx="76200" cy="228600"/>
    <xdr:sp macro="" textlink="">
      <xdr:nvSpPr>
        <xdr:cNvPr id="1721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353</xdr:row>
      <xdr:rowOff>0</xdr:rowOff>
    </xdr:from>
    <xdr:ext cx="76200" cy="228600"/>
    <xdr:sp macro="" textlink="">
      <xdr:nvSpPr>
        <xdr:cNvPr id="1722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353</xdr:row>
      <xdr:rowOff>0</xdr:rowOff>
    </xdr:from>
    <xdr:ext cx="76200" cy="228600"/>
    <xdr:sp macro="" textlink="">
      <xdr:nvSpPr>
        <xdr:cNvPr id="1723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353</xdr:row>
      <xdr:rowOff>0</xdr:rowOff>
    </xdr:from>
    <xdr:ext cx="76200" cy="228600"/>
    <xdr:sp macro="" textlink="">
      <xdr:nvSpPr>
        <xdr:cNvPr id="1724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353</xdr:row>
      <xdr:rowOff>0</xdr:rowOff>
    </xdr:from>
    <xdr:ext cx="76200" cy="228600"/>
    <xdr:sp macro="" textlink="">
      <xdr:nvSpPr>
        <xdr:cNvPr id="1725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353</xdr:row>
      <xdr:rowOff>0</xdr:rowOff>
    </xdr:from>
    <xdr:ext cx="76200" cy="228600"/>
    <xdr:sp macro="" textlink="">
      <xdr:nvSpPr>
        <xdr:cNvPr id="1726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353</xdr:row>
      <xdr:rowOff>0</xdr:rowOff>
    </xdr:from>
    <xdr:ext cx="76200" cy="228600"/>
    <xdr:sp macro="" textlink="">
      <xdr:nvSpPr>
        <xdr:cNvPr id="1727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353</xdr:row>
      <xdr:rowOff>0</xdr:rowOff>
    </xdr:from>
    <xdr:ext cx="76200" cy="228600"/>
    <xdr:sp macro="" textlink="">
      <xdr:nvSpPr>
        <xdr:cNvPr id="1728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771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182</xdr:row>
      <xdr:rowOff>0</xdr:rowOff>
    </xdr:from>
    <xdr:ext cx="76200" cy="228600"/>
    <xdr:sp macro="" textlink="">
      <xdr:nvSpPr>
        <xdr:cNvPr id="1729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54549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182</xdr:row>
      <xdr:rowOff>0</xdr:rowOff>
    </xdr:from>
    <xdr:ext cx="76200" cy="228600"/>
    <xdr:sp macro="" textlink="">
      <xdr:nvSpPr>
        <xdr:cNvPr id="1730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54549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182</xdr:row>
      <xdr:rowOff>0</xdr:rowOff>
    </xdr:from>
    <xdr:ext cx="76200" cy="228600"/>
    <xdr:sp macro="" textlink="">
      <xdr:nvSpPr>
        <xdr:cNvPr id="1731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54549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182</xdr:row>
      <xdr:rowOff>0</xdr:rowOff>
    </xdr:from>
    <xdr:ext cx="76200" cy="228600"/>
    <xdr:sp macro="" textlink="">
      <xdr:nvSpPr>
        <xdr:cNvPr id="1732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54549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182</xdr:row>
      <xdr:rowOff>0</xdr:rowOff>
    </xdr:from>
    <xdr:ext cx="76200" cy="228600"/>
    <xdr:sp macro="" textlink="">
      <xdr:nvSpPr>
        <xdr:cNvPr id="1733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04950" y="54549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182</xdr:row>
      <xdr:rowOff>0</xdr:rowOff>
    </xdr:from>
    <xdr:ext cx="76200" cy="228600"/>
    <xdr:sp macro="" textlink="">
      <xdr:nvSpPr>
        <xdr:cNvPr id="1734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54549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182</xdr:row>
      <xdr:rowOff>0</xdr:rowOff>
    </xdr:from>
    <xdr:ext cx="76200" cy="228600"/>
    <xdr:sp macro="" textlink="">
      <xdr:nvSpPr>
        <xdr:cNvPr id="1735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04950" y="54549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182</xdr:row>
      <xdr:rowOff>0</xdr:rowOff>
    </xdr:from>
    <xdr:ext cx="76200" cy="228600"/>
    <xdr:sp macro="" textlink="">
      <xdr:nvSpPr>
        <xdr:cNvPr id="1736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4950" y="54549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230</xdr:row>
      <xdr:rowOff>0</xdr:rowOff>
    </xdr:from>
    <xdr:ext cx="76200" cy="228600"/>
    <xdr:sp macro="" textlink="">
      <xdr:nvSpPr>
        <xdr:cNvPr id="1737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4950" y="641985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230</xdr:row>
      <xdr:rowOff>0</xdr:rowOff>
    </xdr:from>
    <xdr:ext cx="76200" cy="228600"/>
    <xdr:sp macro="" textlink="">
      <xdr:nvSpPr>
        <xdr:cNvPr id="1738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4950" y="641985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230</xdr:row>
      <xdr:rowOff>0</xdr:rowOff>
    </xdr:from>
    <xdr:ext cx="76200" cy="228600"/>
    <xdr:sp macro="" textlink="">
      <xdr:nvSpPr>
        <xdr:cNvPr id="1739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641985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231</xdr:row>
      <xdr:rowOff>0</xdr:rowOff>
    </xdr:from>
    <xdr:ext cx="76200" cy="228600"/>
    <xdr:sp macro="" textlink="">
      <xdr:nvSpPr>
        <xdr:cNvPr id="1740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4950" y="645795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231</xdr:row>
      <xdr:rowOff>0</xdr:rowOff>
    </xdr:from>
    <xdr:ext cx="76200" cy="228600"/>
    <xdr:sp macro="" textlink="">
      <xdr:nvSpPr>
        <xdr:cNvPr id="1741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4950" y="645795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231</xdr:row>
      <xdr:rowOff>0</xdr:rowOff>
    </xdr:from>
    <xdr:ext cx="76200" cy="228600"/>
    <xdr:sp macro="" textlink="">
      <xdr:nvSpPr>
        <xdr:cNvPr id="1742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4950" y="645795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231</xdr:row>
      <xdr:rowOff>0</xdr:rowOff>
    </xdr:from>
    <xdr:ext cx="76200" cy="228600"/>
    <xdr:sp macro="" textlink="">
      <xdr:nvSpPr>
        <xdr:cNvPr id="1743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645795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231</xdr:row>
      <xdr:rowOff>0</xdr:rowOff>
    </xdr:from>
    <xdr:ext cx="76200" cy="228600"/>
    <xdr:sp macro="" textlink="">
      <xdr:nvSpPr>
        <xdr:cNvPr id="1744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4950" y="645795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231</xdr:row>
      <xdr:rowOff>0</xdr:rowOff>
    </xdr:from>
    <xdr:ext cx="76200" cy="228600"/>
    <xdr:sp macro="" textlink="">
      <xdr:nvSpPr>
        <xdr:cNvPr id="1745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4950" y="645795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231</xdr:row>
      <xdr:rowOff>0</xdr:rowOff>
    </xdr:from>
    <xdr:ext cx="76200" cy="228600"/>
    <xdr:sp macro="" textlink="">
      <xdr:nvSpPr>
        <xdr:cNvPr id="1746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4950" y="645795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231</xdr:row>
      <xdr:rowOff>0</xdr:rowOff>
    </xdr:from>
    <xdr:ext cx="76200" cy="228600"/>
    <xdr:sp macro="" textlink="">
      <xdr:nvSpPr>
        <xdr:cNvPr id="1747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4950" y="645795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O713"/>
  <sheetViews>
    <sheetView tabSelected="1" zoomScaleNormal="100" workbookViewId="0">
      <selection activeCell="M5" sqref="M5"/>
    </sheetView>
  </sheetViews>
  <sheetFormatPr defaultColWidth="8.85546875" defaultRowHeight="15" x14ac:dyDescent="0.25"/>
  <cols>
    <col min="1" max="1" width="6.5703125" style="19" customWidth="1"/>
    <col min="2" max="2" width="49.5703125" style="19" customWidth="1"/>
    <col min="3" max="3" width="7.42578125" style="19" customWidth="1"/>
    <col min="4" max="4" width="7.140625" style="19" customWidth="1"/>
    <col min="5" max="5" width="18.42578125" style="19" customWidth="1"/>
    <col min="6" max="6" width="20.85546875" style="19" customWidth="1"/>
    <col min="7" max="7" width="22.42578125" style="191" customWidth="1"/>
    <col min="8" max="8" width="17.28515625" style="17" customWidth="1"/>
    <col min="9" max="9" width="16.140625" style="17" customWidth="1"/>
    <col min="10" max="16384" width="8.85546875" style="17"/>
  </cols>
  <sheetData>
    <row r="1" spans="1:30" ht="12.75" customHeight="1" x14ac:dyDescent="0.25">
      <c r="B1" s="107"/>
      <c r="E1" s="85"/>
      <c r="F1" s="86"/>
      <c r="G1" s="178"/>
    </row>
    <row r="2" spans="1:30" ht="45" customHeight="1" x14ac:dyDescent="0.25">
      <c r="A2" s="192" t="s">
        <v>968</v>
      </c>
      <c r="B2" s="192"/>
      <c r="C2" s="192"/>
      <c r="D2" s="192"/>
      <c r="E2" s="192"/>
      <c r="F2" s="192"/>
      <c r="G2" s="192"/>
    </row>
    <row r="3" spans="1:30" ht="28.5" x14ac:dyDescent="0.25">
      <c r="A3" s="44" t="s">
        <v>0</v>
      </c>
      <c r="B3" s="44" t="s">
        <v>53</v>
      </c>
      <c r="C3" s="44" t="s">
        <v>1</v>
      </c>
      <c r="D3" s="44" t="s">
        <v>2</v>
      </c>
      <c r="E3" s="42" t="s">
        <v>308</v>
      </c>
      <c r="F3" s="42" t="s">
        <v>969</v>
      </c>
      <c r="G3" s="179" t="s">
        <v>942</v>
      </c>
    </row>
    <row r="4" spans="1:30" ht="28.5" x14ac:dyDescent="0.25">
      <c r="A4" s="29"/>
      <c r="B4" s="42" t="s">
        <v>970</v>
      </c>
      <c r="C4" s="44"/>
      <c r="D4" s="44"/>
      <c r="E4" s="42"/>
      <c r="F4" s="123">
        <f>F5+F167+F661+F668+F680+F685</f>
        <v>3007017000.0003004</v>
      </c>
      <c r="G4" s="179">
        <v>1749204.6155500005</v>
      </c>
    </row>
    <row r="5" spans="1:30" ht="42.75" x14ac:dyDescent="0.25">
      <c r="A5" s="44">
        <v>1</v>
      </c>
      <c r="B5" s="46" t="s">
        <v>971</v>
      </c>
      <c r="C5" s="44"/>
      <c r="D5" s="44"/>
      <c r="E5" s="44"/>
      <c r="F5" s="129">
        <f>F6+F11+F13+F17+F20+F23+F28+F33+F37+F39+F46+F48+F56+F59+F63+F65+F68+F87+F96+F98+F101+F104+F107+F110+F114+F117+F120+F123+F126+F130+F134+F137+F142+F144+F147+F156+F158</f>
        <v>1816398884.1905715</v>
      </c>
      <c r="G5" s="180">
        <v>1178925.0473300004</v>
      </c>
    </row>
    <row r="6" spans="1:30" s="18" customFormat="1" ht="36" customHeight="1" x14ac:dyDescent="0.25">
      <c r="A6" s="122" t="s">
        <v>320</v>
      </c>
      <c r="B6" s="46" t="s">
        <v>4</v>
      </c>
      <c r="C6" s="29"/>
      <c r="D6" s="29"/>
      <c r="E6" s="29"/>
      <c r="F6" s="12">
        <f>SUM(F7:F10)</f>
        <v>29363947.040000003</v>
      </c>
      <c r="G6" s="180">
        <v>33716.033390000004</v>
      </c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</row>
    <row r="7" spans="1:30" ht="30" x14ac:dyDescent="0.25">
      <c r="A7" s="28" t="s">
        <v>84</v>
      </c>
      <c r="B7" s="26" t="s">
        <v>5</v>
      </c>
      <c r="C7" s="29" t="s">
        <v>170</v>
      </c>
      <c r="D7" s="29">
        <v>2</v>
      </c>
      <c r="E7" s="16">
        <v>9393488.3000000007</v>
      </c>
      <c r="F7" s="16">
        <f>D7*E7</f>
        <v>18786976.600000001</v>
      </c>
      <c r="G7" s="181">
        <v>23438.288680000001</v>
      </c>
    </row>
    <row r="8" spans="1:30" ht="30" x14ac:dyDescent="0.25">
      <c r="A8" s="28" t="s">
        <v>85</v>
      </c>
      <c r="B8" s="26" t="s">
        <v>57</v>
      </c>
      <c r="C8" s="29" t="s">
        <v>170</v>
      </c>
      <c r="D8" s="29">
        <v>1</v>
      </c>
      <c r="E8" s="16">
        <v>9393488.3000000007</v>
      </c>
      <c r="F8" s="16">
        <f>D8*E8</f>
        <v>9393488.3000000007</v>
      </c>
      <c r="G8" s="181">
        <v>9067.7447100000009</v>
      </c>
    </row>
    <row r="9" spans="1:30" ht="18.75" customHeight="1" x14ac:dyDescent="0.25">
      <c r="A9" s="28" t="s">
        <v>86</v>
      </c>
      <c r="B9" s="25" t="s">
        <v>59</v>
      </c>
      <c r="C9" s="29" t="s">
        <v>3</v>
      </c>
      <c r="D9" s="29">
        <v>1</v>
      </c>
      <c r="E9" s="16">
        <v>1080357.1399999999</v>
      </c>
      <c r="F9" s="16">
        <f>D9*E9</f>
        <v>1080357.1399999999</v>
      </c>
      <c r="G9" s="181">
        <v>1210</v>
      </c>
    </row>
    <row r="10" spans="1:30" s="19" customFormat="1" ht="24.75" customHeight="1" x14ac:dyDescent="0.25">
      <c r="A10" s="28" t="s">
        <v>87</v>
      </c>
      <c r="B10" s="26" t="s">
        <v>89</v>
      </c>
      <c r="C10" s="29" t="s">
        <v>3</v>
      </c>
      <c r="D10" s="29">
        <v>3</v>
      </c>
      <c r="E10" s="16">
        <v>34375</v>
      </c>
      <c r="F10" s="16">
        <f>D10*E10</f>
        <v>103125</v>
      </c>
      <c r="G10" s="181"/>
      <c r="H10" s="107"/>
    </row>
    <row r="11" spans="1:30" ht="39" customHeight="1" x14ac:dyDescent="0.25">
      <c r="A11" s="122" t="s">
        <v>321</v>
      </c>
      <c r="B11" s="46" t="s">
        <v>319</v>
      </c>
      <c r="C11" s="29"/>
      <c r="D11" s="29"/>
      <c r="E11" s="29"/>
      <c r="F11" s="12">
        <f>SUM(F12)</f>
        <v>366841940.68200004</v>
      </c>
      <c r="G11" s="179"/>
      <c r="H11" s="68"/>
    </row>
    <row r="12" spans="1:30" ht="29.25" customHeight="1" x14ac:dyDescent="0.25">
      <c r="A12" s="28" t="s">
        <v>322</v>
      </c>
      <c r="B12" s="26" t="s">
        <v>318</v>
      </c>
      <c r="C12" s="29" t="s">
        <v>3</v>
      </c>
      <c r="D12" s="29">
        <v>2</v>
      </c>
      <c r="E12" s="105">
        <f>182894468.423+57514.235+380356.453+55545.5+33085.73</f>
        <v>183420970.34100002</v>
      </c>
      <c r="F12" s="16">
        <f>D12*E12</f>
        <v>366841940.68200004</v>
      </c>
      <c r="G12" s="182"/>
      <c r="H12" s="105"/>
      <c r="I12" s="105"/>
    </row>
    <row r="13" spans="1:30" s="4" customFormat="1" ht="28.5" x14ac:dyDescent="0.25">
      <c r="A13" s="122" t="s">
        <v>323</v>
      </c>
      <c r="B13" s="5" t="s">
        <v>65</v>
      </c>
      <c r="C13" s="42"/>
      <c r="D13" s="42"/>
      <c r="E13" s="13"/>
      <c r="F13" s="13">
        <f>SUM(F14:F16)</f>
        <v>36087668.590000004</v>
      </c>
      <c r="G13" s="179">
        <v>36821.258999999998</v>
      </c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</row>
    <row r="14" spans="1:30" ht="35.25" customHeight="1" x14ac:dyDescent="0.25">
      <c r="A14" s="28" t="s">
        <v>324</v>
      </c>
      <c r="B14" s="24" t="s">
        <v>90</v>
      </c>
      <c r="C14" s="23" t="s">
        <v>6</v>
      </c>
      <c r="D14" s="23">
        <v>8</v>
      </c>
      <c r="E14" s="15">
        <v>4290241.6100000003</v>
      </c>
      <c r="F14" s="16">
        <f>D14*E14</f>
        <v>34321932.880000003</v>
      </c>
      <c r="G14" s="181">
        <v>36560</v>
      </c>
    </row>
    <row r="15" spans="1:30" ht="30" x14ac:dyDescent="0.25">
      <c r="A15" s="28" t="s">
        <v>325</v>
      </c>
      <c r="B15" s="22" t="s">
        <v>82</v>
      </c>
      <c r="C15" s="21" t="s">
        <v>3</v>
      </c>
      <c r="D15" s="21">
        <v>1</v>
      </c>
      <c r="E15" s="16">
        <v>1559485.71</v>
      </c>
      <c r="F15" s="16">
        <f>D15*E15</f>
        <v>1559485.71</v>
      </c>
      <c r="G15" s="181">
        <v>261.25900000000001</v>
      </c>
    </row>
    <row r="16" spans="1:30" s="19" customFormat="1" ht="19.5" customHeight="1" x14ac:dyDescent="0.25">
      <c r="A16" s="28" t="s">
        <v>326</v>
      </c>
      <c r="B16" s="33" t="s">
        <v>91</v>
      </c>
      <c r="C16" s="11" t="s">
        <v>3</v>
      </c>
      <c r="D16" s="11">
        <v>6</v>
      </c>
      <c r="E16" s="15">
        <v>34375</v>
      </c>
      <c r="F16" s="16">
        <f>D16*E16</f>
        <v>206250</v>
      </c>
      <c r="G16" s="181"/>
    </row>
    <row r="17" spans="1:36" s="19" customFormat="1" ht="28.5" x14ac:dyDescent="0.25">
      <c r="A17" s="122" t="s">
        <v>226</v>
      </c>
      <c r="B17" s="5" t="s">
        <v>69</v>
      </c>
      <c r="C17" s="42"/>
      <c r="D17" s="42"/>
      <c r="E17" s="13"/>
      <c r="F17" s="13">
        <f>SUM(F18:F18)</f>
        <v>206250</v>
      </c>
      <c r="G17" s="179">
        <v>3751.5</v>
      </c>
    </row>
    <row r="18" spans="1:36" s="19" customFormat="1" ht="18.75" customHeight="1" x14ac:dyDescent="0.25">
      <c r="A18" s="28" t="s">
        <v>327</v>
      </c>
      <c r="B18" s="33" t="s">
        <v>101</v>
      </c>
      <c r="C18" s="29" t="s">
        <v>3</v>
      </c>
      <c r="D18" s="29">
        <v>6</v>
      </c>
      <c r="E18" s="15">
        <v>34375</v>
      </c>
      <c r="F18" s="16">
        <f>D18*E18</f>
        <v>206250</v>
      </c>
      <c r="G18" s="181"/>
    </row>
    <row r="19" spans="1:36" s="19" customFormat="1" ht="36.75" customHeight="1" x14ac:dyDescent="0.25">
      <c r="A19" s="28"/>
      <c r="B19" s="125" t="s">
        <v>954</v>
      </c>
      <c r="C19" s="29" t="s">
        <v>3</v>
      </c>
      <c r="D19" s="29">
        <v>305</v>
      </c>
      <c r="E19" s="15"/>
      <c r="F19" s="16"/>
      <c r="G19" s="181">
        <v>3751.5</v>
      </c>
    </row>
    <row r="20" spans="1:36" ht="28.5" x14ac:dyDescent="0.25">
      <c r="A20" s="122" t="s">
        <v>328</v>
      </c>
      <c r="B20" s="5" t="s">
        <v>92</v>
      </c>
      <c r="C20" s="42"/>
      <c r="D20" s="42"/>
      <c r="E20" s="13"/>
      <c r="F20" s="13">
        <f>SUM(F21:F22)</f>
        <v>36858674.340000004</v>
      </c>
      <c r="G20" s="179">
        <v>0</v>
      </c>
    </row>
    <row r="21" spans="1:36" ht="19.5" customHeight="1" x14ac:dyDescent="0.25">
      <c r="A21" s="28" t="s">
        <v>329</v>
      </c>
      <c r="B21" s="25" t="s">
        <v>94</v>
      </c>
      <c r="C21" s="27" t="s">
        <v>3</v>
      </c>
      <c r="D21" s="27">
        <v>6</v>
      </c>
      <c r="E21" s="16">
        <v>5790714.29</v>
      </c>
      <c r="F21" s="16">
        <f>D21*E21</f>
        <v>34744285.740000002</v>
      </c>
      <c r="G21" s="181" t="s">
        <v>966</v>
      </c>
    </row>
    <row r="22" spans="1:36" s="19" customFormat="1" ht="20.25" customHeight="1" x14ac:dyDescent="0.25">
      <c r="A22" s="28" t="s">
        <v>330</v>
      </c>
      <c r="B22" s="25" t="s">
        <v>93</v>
      </c>
      <c r="C22" s="27" t="s">
        <v>3</v>
      </c>
      <c r="D22" s="27">
        <v>4</v>
      </c>
      <c r="E22" s="16">
        <v>528597.15</v>
      </c>
      <c r="F22" s="16">
        <f>D22*E22</f>
        <v>2114388.6</v>
      </c>
      <c r="G22" s="181" t="s">
        <v>966</v>
      </c>
    </row>
    <row r="23" spans="1:36" s="4" customFormat="1" ht="28.5" x14ac:dyDescent="0.25">
      <c r="A23" s="132" t="s">
        <v>331</v>
      </c>
      <c r="B23" s="46" t="s">
        <v>67</v>
      </c>
      <c r="C23" s="29"/>
      <c r="D23" s="29"/>
      <c r="E23" s="16"/>
      <c r="F23" s="12">
        <f>SUM(F24:F27)</f>
        <v>32053098.380000003</v>
      </c>
      <c r="G23" s="179">
        <v>39310.66807</v>
      </c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</row>
    <row r="24" spans="1:36" ht="30" x14ac:dyDescent="0.25">
      <c r="A24" s="69" t="s">
        <v>332</v>
      </c>
      <c r="B24" s="26" t="s">
        <v>96</v>
      </c>
      <c r="C24" s="27" t="s">
        <v>6</v>
      </c>
      <c r="D24" s="30">
        <v>2</v>
      </c>
      <c r="E24" s="14">
        <v>6023424.2000000002</v>
      </c>
      <c r="F24" s="16">
        <f>D24*E24</f>
        <v>12046848.4</v>
      </c>
      <c r="G24" s="181">
        <v>15155.66807</v>
      </c>
    </row>
    <row r="25" spans="1:36" x14ac:dyDescent="0.25">
      <c r="A25" s="69" t="s">
        <v>333</v>
      </c>
      <c r="B25" s="112" t="s">
        <v>58</v>
      </c>
      <c r="C25" s="28" t="s">
        <v>3</v>
      </c>
      <c r="D25" s="28">
        <v>1</v>
      </c>
      <c r="E25" s="16">
        <v>942857.14</v>
      </c>
      <c r="F25" s="16">
        <f>D25*E25</f>
        <v>942857.14</v>
      </c>
      <c r="G25" s="181">
        <v>1115</v>
      </c>
    </row>
    <row r="26" spans="1:36" x14ac:dyDescent="0.25">
      <c r="A26" s="69" t="s">
        <v>334</v>
      </c>
      <c r="B26" s="133" t="s">
        <v>97</v>
      </c>
      <c r="C26" s="27" t="s">
        <v>3</v>
      </c>
      <c r="D26" s="134">
        <v>6</v>
      </c>
      <c r="E26" s="14">
        <v>3142857.14</v>
      </c>
      <c r="F26" s="16">
        <f>D26*E26</f>
        <v>18857142.84</v>
      </c>
      <c r="G26" s="181">
        <v>23040</v>
      </c>
    </row>
    <row r="27" spans="1:36" s="19" customFormat="1" x14ac:dyDescent="0.25">
      <c r="A27" s="69" t="s">
        <v>335</v>
      </c>
      <c r="B27" s="133" t="s">
        <v>89</v>
      </c>
      <c r="C27" s="27" t="s">
        <v>98</v>
      </c>
      <c r="D27" s="134">
        <v>6</v>
      </c>
      <c r="E27" s="16">
        <v>34375</v>
      </c>
      <c r="F27" s="16">
        <f>D27*E27</f>
        <v>206250</v>
      </c>
      <c r="G27" s="181"/>
    </row>
    <row r="28" spans="1:36" s="4" customFormat="1" ht="28.5" x14ac:dyDescent="0.25">
      <c r="A28" s="132" t="s">
        <v>336</v>
      </c>
      <c r="B28" s="46" t="s">
        <v>66</v>
      </c>
      <c r="C28" s="27"/>
      <c r="D28" s="29"/>
      <c r="E28" s="16"/>
      <c r="F28" s="12">
        <f>SUM(F29:F32)</f>
        <v>12118464.279999999</v>
      </c>
      <c r="G28" s="179">
        <v>15015.151449999999</v>
      </c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</row>
    <row r="29" spans="1:36" x14ac:dyDescent="0.25">
      <c r="A29" s="70" t="s">
        <v>337</v>
      </c>
      <c r="B29" s="26" t="s">
        <v>63</v>
      </c>
      <c r="C29" s="27" t="s">
        <v>3</v>
      </c>
      <c r="D29" s="27">
        <v>1</v>
      </c>
      <c r="E29" s="14">
        <v>1161452.68</v>
      </c>
      <c r="F29" s="16">
        <f>D29*E29</f>
        <v>1161452.68</v>
      </c>
      <c r="G29" s="181">
        <v>1543.3389999999999</v>
      </c>
    </row>
    <row r="30" spans="1:36" x14ac:dyDescent="0.25">
      <c r="A30" s="70" t="s">
        <v>338</v>
      </c>
      <c r="B30" s="26" t="s">
        <v>61</v>
      </c>
      <c r="C30" s="32" t="s">
        <v>3</v>
      </c>
      <c r="D30" s="27">
        <v>2</v>
      </c>
      <c r="E30" s="16">
        <v>712657.59</v>
      </c>
      <c r="F30" s="16">
        <f>D30*E30</f>
        <v>1425315.18</v>
      </c>
      <c r="G30" s="181">
        <v>1890</v>
      </c>
    </row>
    <row r="31" spans="1:36" x14ac:dyDescent="0.25">
      <c r="A31" s="70" t="s">
        <v>339</v>
      </c>
      <c r="B31" s="133" t="s">
        <v>97</v>
      </c>
      <c r="C31" s="27" t="s">
        <v>3</v>
      </c>
      <c r="D31" s="134">
        <v>3</v>
      </c>
      <c r="E31" s="14">
        <v>3142857.14</v>
      </c>
      <c r="F31" s="16">
        <f>D31*E31</f>
        <v>9428571.4199999999</v>
      </c>
      <c r="G31" s="181">
        <v>11520</v>
      </c>
    </row>
    <row r="32" spans="1:36" ht="16.5" customHeight="1" x14ac:dyDescent="0.25">
      <c r="A32" s="70" t="s">
        <v>340</v>
      </c>
      <c r="B32" s="133" t="s">
        <v>89</v>
      </c>
      <c r="C32" s="27" t="s">
        <v>98</v>
      </c>
      <c r="D32" s="134">
        <v>3</v>
      </c>
      <c r="E32" s="16">
        <v>34375</v>
      </c>
      <c r="F32" s="16">
        <f>D32*E32</f>
        <v>103125</v>
      </c>
      <c r="G32" s="181">
        <v>61.812449999999998</v>
      </c>
    </row>
    <row r="33" spans="1:20" s="4" customFormat="1" ht="28.5" x14ac:dyDescent="0.25">
      <c r="A33" s="122" t="s">
        <v>341</v>
      </c>
      <c r="B33" s="135" t="s">
        <v>68</v>
      </c>
      <c r="C33" s="122"/>
      <c r="D33" s="122"/>
      <c r="E33" s="12"/>
      <c r="F33" s="12">
        <f>SUM(F34:F36)</f>
        <v>22488018.920000002</v>
      </c>
      <c r="G33" s="179">
        <v>25665.178910000002</v>
      </c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</row>
    <row r="34" spans="1:20" x14ac:dyDescent="0.25">
      <c r="A34" s="28" t="s">
        <v>342</v>
      </c>
      <c r="B34" s="25" t="s">
        <v>99</v>
      </c>
      <c r="C34" s="27" t="s">
        <v>6</v>
      </c>
      <c r="D34" s="27">
        <v>2</v>
      </c>
      <c r="E34" s="15">
        <v>2239482.14</v>
      </c>
      <c r="F34" s="16">
        <f>D34*E34</f>
        <v>4478964.28</v>
      </c>
      <c r="G34" s="181">
        <v>5360</v>
      </c>
    </row>
    <row r="35" spans="1:20" ht="30" x14ac:dyDescent="0.25">
      <c r="A35" s="28" t="s">
        <v>343</v>
      </c>
      <c r="B35" s="26" t="s">
        <v>100</v>
      </c>
      <c r="C35" s="27" t="s">
        <v>6</v>
      </c>
      <c r="D35" s="27">
        <v>2</v>
      </c>
      <c r="E35" s="15">
        <v>4290241.6100000003</v>
      </c>
      <c r="F35" s="16">
        <f>D35*E35</f>
        <v>8580483.2200000007</v>
      </c>
      <c r="G35" s="181">
        <v>8785.1789100000005</v>
      </c>
    </row>
    <row r="36" spans="1:20" x14ac:dyDescent="0.25">
      <c r="A36" s="28" t="s">
        <v>344</v>
      </c>
      <c r="B36" s="133" t="s">
        <v>97</v>
      </c>
      <c r="C36" s="27" t="s">
        <v>3</v>
      </c>
      <c r="D36" s="134">
        <v>3</v>
      </c>
      <c r="E36" s="14">
        <v>3142857.14</v>
      </c>
      <c r="F36" s="16">
        <f>D36*E36</f>
        <v>9428571.4199999999</v>
      </c>
      <c r="G36" s="181">
        <v>11520</v>
      </c>
    </row>
    <row r="37" spans="1:20" s="19" customFormat="1" x14ac:dyDescent="0.25">
      <c r="A37" s="122" t="s">
        <v>345</v>
      </c>
      <c r="B37" s="46" t="s">
        <v>83</v>
      </c>
      <c r="C37" s="29"/>
      <c r="D37" s="29"/>
      <c r="E37" s="16"/>
      <c r="F37" s="13">
        <f>SUM(F38)</f>
        <v>18857142.84</v>
      </c>
      <c r="G37" s="179">
        <v>23040</v>
      </c>
    </row>
    <row r="38" spans="1:20" s="19" customFormat="1" ht="18" customHeight="1" x14ac:dyDescent="0.25">
      <c r="A38" s="28" t="s">
        <v>346</v>
      </c>
      <c r="B38" s="133" t="s">
        <v>97</v>
      </c>
      <c r="C38" s="27" t="s">
        <v>3</v>
      </c>
      <c r="D38" s="134">
        <v>6</v>
      </c>
      <c r="E38" s="14">
        <v>3142857.14</v>
      </c>
      <c r="F38" s="16">
        <f>D38*E38</f>
        <v>18857142.84</v>
      </c>
      <c r="G38" s="181">
        <v>23040</v>
      </c>
    </row>
    <row r="39" spans="1:20" s="18" customFormat="1" ht="28.5" x14ac:dyDescent="0.25">
      <c r="A39" s="122" t="s">
        <v>347</v>
      </c>
      <c r="B39" s="46" t="s">
        <v>102</v>
      </c>
      <c r="C39" s="27"/>
      <c r="D39" s="29"/>
      <c r="E39" s="16"/>
      <c r="F39" s="13">
        <f>SUM(F40:F45)</f>
        <v>29427991.609999999</v>
      </c>
      <c r="G39" s="179">
        <v>20342.711519999997</v>
      </c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</row>
    <row r="40" spans="1:20" s="18" customFormat="1" x14ac:dyDescent="0.25">
      <c r="A40" s="28" t="s">
        <v>348</v>
      </c>
      <c r="B40" s="26" t="s">
        <v>103</v>
      </c>
      <c r="C40" s="109" t="s">
        <v>3</v>
      </c>
      <c r="D40" s="109">
        <v>3</v>
      </c>
      <c r="E40" s="15">
        <v>2238696.4300000002</v>
      </c>
      <c r="F40" s="16">
        <f t="shared" ref="F40:F45" si="0">D40*E40</f>
        <v>6716089.290000001</v>
      </c>
      <c r="G40" s="181">
        <v>5820</v>
      </c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</row>
    <row r="41" spans="1:20" s="18" customFormat="1" x14ac:dyDescent="0.25">
      <c r="A41" s="28" t="s">
        <v>349</v>
      </c>
      <c r="B41" s="26" t="s">
        <v>104</v>
      </c>
      <c r="C41" s="109" t="s">
        <v>3</v>
      </c>
      <c r="D41" s="109">
        <v>1</v>
      </c>
      <c r="E41" s="15">
        <v>2239482.14</v>
      </c>
      <c r="F41" s="16">
        <f t="shared" si="0"/>
        <v>2239482.14</v>
      </c>
      <c r="G41" s="181">
        <v>1940</v>
      </c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</row>
    <row r="42" spans="1:20" s="18" customFormat="1" x14ac:dyDescent="0.25">
      <c r="A42" s="28" t="s">
        <v>350</v>
      </c>
      <c r="B42" s="26" t="s">
        <v>105</v>
      </c>
      <c r="C42" s="109" t="s">
        <v>3</v>
      </c>
      <c r="D42" s="109">
        <v>2</v>
      </c>
      <c r="E42" s="15">
        <v>3624794.64</v>
      </c>
      <c r="F42" s="16">
        <f>D42*E42</f>
        <v>7249589.2800000003</v>
      </c>
      <c r="G42" s="181">
        <v>4879.9979999999996</v>
      </c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</row>
    <row r="43" spans="1:20" s="18" customFormat="1" ht="30" x14ac:dyDescent="0.25">
      <c r="A43" s="28" t="s">
        <v>351</v>
      </c>
      <c r="B43" s="26" t="s">
        <v>106</v>
      </c>
      <c r="C43" s="109" t="s">
        <v>3</v>
      </c>
      <c r="D43" s="109">
        <v>1</v>
      </c>
      <c r="E43" s="15">
        <v>4290241.6100000003</v>
      </c>
      <c r="F43" s="16">
        <f t="shared" si="0"/>
        <v>4290241.6100000003</v>
      </c>
      <c r="G43" s="181">
        <v>5863.4335199999996</v>
      </c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</row>
    <row r="44" spans="1:20" s="18" customFormat="1" ht="30" x14ac:dyDescent="0.25">
      <c r="A44" s="28" t="s">
        <v>352</v>
      </c>
      <c r="B44" s="26" t="s">
        <v>107</v>
      </c>
      <c r="C44" s="109" t="s">
        <v>3</v>
      </c>
      <c r="D44" s="109">
        <v>1</v>
      </c>
      <c r="E44" s="16">
        <v>7660714.29</v>
      </c>
      <c r="F44" s="16">
        <f t="shared" si="0"/>
        <v>7660714.29</v>
      </c>
      <c r="G44" s="181">
        <v>524.28</v>
      </c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</row>
    <row r="45" spans="1:20" s="18" customFormat="1" ht="16.5" customHeight="1" x14ac:dyDescent="0.25">
      <c r="A45" s="28" t="s">
        <v>353</v>
      </c>
      <c r="B45" s="26" t="s">
        <v>60</v>
      </c>
      <c r="C45" s="109" t="s">
        <v>3</v>
      </c>
      <c r="D45" s="109">
        <v>1</v>
      </c>
      <c r="E45" s="16">
        <v>1271875</v>
      </c>
      <c r="F45" s="16">
        <f t="shared" si="0"/>
        <v>1271875</v>
      </c>
      <c r="G45" s="181">
        <v>1315</v>
      </c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</row>
    <row r="46" spans="1:20" ht="28.5" x14ac:dyDescent="0.25">
      <c r="A46" s="122" t="s">
        <v>354</v>
      </c>
      <c r="B46" s="5" t="s">
        <v>108</v>
      </c>
      <c r="C46" s="109"/>
      <c r="D46" s="109"/>
      <c r="E46" s="71"/>
      <c r="F46" s="13">
        <f>SUM(F47:F47)</f>
        <v>92321428.579999998</v>
      </c>
      <c r="G46" s="179">
        <v>47553.56</v>
      </c>
    </row>
    <row r="47" spans="1:20" ht="23.25" customHeight="1" x14ac:dyDescent="0.25">
      <c r="A47" s="28" t="s">
        <v>355</v>
      </c>
      <c r="B47" s="26" t="s">
        <v>109</v>
      </c>
      <c r="C47" s="29" t="s">
        <v>3</v>
      </c>
      <c r="D47" s="29">
        <v>2</v>
      </c>
      <c r="E47" s="71">
        <v>46160714.289999999</v>
      </c>
      <c r="F47" s="16">
        <f>D47*E47</f>
        <v>92321428.579999998</v>
      </c>
      <c r="G47" s="181">
        <v>47553.56</v>
      </c>
    </row>
    <row r="48" spans="1:20" ht="28.5" x14ac:dyDescent="0.25">
      <c r="A48" s="122" t="s">
        <v>356</v>
      </c>
      <c r="B48" s="46" t="s">
        <v>110</v>
      </c>
      <c r="C48" s="27"/>
      <c r="D48" s="29"/>
      <c r="E48" s="16"/>
      <c r="F48" s="13">
        <f>SUM(F49:F55)</f>
        <v>34985427.289999999</v>
      </c>
      <c r="G48" s="179">
        <v>31537.714449999999</v>
      </c>
    </row>
    <row r="49" spans="1:7" ht="30" x14ac:dyDescent="0.25">
      <c r="A49" s="28" t="s">
        <v>357</v>
      </c>
      <c r="B49" s="26" t="s">
        <v>107</v>
      </c>
      <c r="C49" s="109" t="s">
        <v>3</v>
      </c>
      <c r="D49" s="109">
        <v>1</v>
      </c>
      <c r="E49" s="16">
        <v>2750000</v>
      </c>
      <c r="F49" s="16">
        <f t="shared" ref="F49:F55" si="1">D49*E49</f>
        <v>2750000</v>
      </c>
      <c r="G49" s="181">
        <v>524.28</v>
      </c>
    </row>
    <row r="50" spans="1:7" x14ac:dyDescent="0.25">
      <c r="A50" s="28" t="s">
        <v>358</v>
      </c>
      <c r="B50" s="26" t="s">
        <v>89</v>
      </c>
      <c r="C50" s="29" t="s">
        <v>3</v>
      </c>
      <c r="D50" s="29">
        <v>3</v>
      </c>
      <c r="E50" s="16">
        <v>34375</v>
      </c>
      <c r="F50" s="16">
        <f t="shared" si="1"/>
        <v>103125</v>
      </c>
      <c r="G50" s="181">
        <v>61.812449999999998</v>
      </c>
    </row>
    <row r="51" spans="1:7" x14ac:dyDescent="0.25">
      <c r="A51" s="28" t="s">
        <v>359</v>
      </c>
      <c r="B51" s="133" t="s">
        <v>97</v>
      </c>
      <c r="C51" s="27" t="s">
        <v>3</v>
      </c>
      <c r="D51" s="134">
        <v>3</v>
      </c>
      <c r="E51" s="14">
        <v>3142857.14</v>
      </c>
      <c r="F51" s="16">
        <f t="shared" si="1"/>
        <v>9428571.4199999999</v>
      </c>
      <c r="G51" s="181">
        <v>11520</v>
      </c>
    </row>
    <row r="52" spans="1:7" x14ac:dyDescent="0.25">
      <c r="A52" s="28" t="s">
        <v>360</v>
      </c>
      <c r="B52" s="133" t="s">
        <v>113</v>
      </c>
      <c r="C52" s="27" t="s">
        <v>3</v>
      </c>
      <c r="D52" s="134">
        <v>3</v>
      </c>
      <c r="E52" s="14">
        <v>3142857.14</v>
      </c>
      <c r="F52" s="16">
        <f t="shared" si="1"/>
        <v>9428571.4199999999</v>
      </c>
      <c r="G52" s="181">
        <v>11250</v>
      </c>
    </row>
    <row r="53" spans="1:7" x14ac:dyDescent="0.25">
      <c r="A53" s="28" t="s">
        <v>361</v>
      </c>
      <c r="B53" s="8" t="s">
        <v>118</v>
      </c>
      <c r="C53" s="27" t="s">
        <v>3</v>
      </c>
      <c r="D53" s="27">
        <v>1</v>
      </c>
      <c r="E53" s="16">
        <v>960848.03</v>
      </c>
      <c r="F53" s="16">
        <f t="shared" si="1"/>
        <v>960848.03</v>
      </c>
      <c r="G53" s="181">
        <v>582.62199999999996</v>
      </c>
    </row>
    <row r="54" spans="1:7" x14ac:dyDescent="0.25">
      <c r="A54" s="28" t="s">
        <v>362</v>
      </c>
      <c r="B54" s="25" t="s">
        <v>93</v>
      </c>
      <c r="C54" s="27" t="s">
        <v>3</v>
      </c>
      <c r="D54" s="27">
        <v>1</v>
      </c>
      <c r="E54" s="16">
        <v>528597.14</v>
      </c>
      <c r="F54" s="16">
        <f t="shared" si="1"/>
        <v>528597.14</v>
      </c>
      <c r="G54" s="181">
        <v>229</v>
      </c>
    </row>
    <row r="55" spans="1:7" ht="30" x14ac:dyDescent="0.25">
      <c r="A55" s="28" t="s">
        <v>363</v>
      </c>
      <c r="B55" s="26" t="s">
        <v>218</v>
      </c>
      <c r="C55" s="27" t="s">
        <v>6</v>
      </c>
      <c r="D55" s="30">
        <v>2</v>
      </c>
      <c r="E55" s="14">
        <v>5892857.1399999997</v>
      </c>
      <c r="F55" s="16">
        <f t="shared" si="1"/>
        <v>11785714.279999999</v>
      </c>
      <c r="G55" s="181">
        <v>7370</v>
      </c>
    </row>
    <row r="56" spans="1:7" ht="28.5" x14ac:dyDescent="0.25">
      <c r="A56" s="122" t="s">
        <v>364</v>
      </c>
      <c r="B56" s="46" t="s">
        <v>111</v>
      </c>
      <c r="C56" s="27"/>
      <c r="D56" s="29"/>
      <c r="E56" s="16"/>
      <c r="F56" s="13">
        <f>SUM(F57:F58)</f>
        <v>6184062.8300000001</v>
      </c>
      <c r="G56" s="179">
        <v>4487.1750000000002</v>
      </c>
    </row>
    <row r="57" spans="1:7" x14ac:dyDescent="0.25">
      <c r="A57" s="28" t="s">
        <v>365</v>
      </c>
      <c r="B57" s="34" t="s">
        <v>879</v>
      </c>
      <c r="C57" s="35" t="s">
        <v>112</v>
      </c>
      <c r="D57" s="36">
        <v>180</v>
      </c>
      <c r="E57" s="14">
        <v>29017.86</v>
      </c>
      <c r="F57" s="16">
        <f>D57*E57</f>
        <v>5223214.8</v>
      </c>
      <c r="G57" s="181">
        <v>3904.5529999999999</v>
      </c>
    </row>
    <row r="58" spans="1:7" x14ac:dyDescent="0.25">
      <c r="A58" s="28" t="s">
        <v>366</v>
      </c>
      <c r="B58" s="72" t="s">
        <v>117</v>
      </c>
      <c r="C58" s="29" t="s">
        <v>3</v>
      </c>
      <c r="D58" s="29">
        <v>1</v>
      </c>
      <c r="E58" s="16">
        <v>960848.03</v>
      </c>
      <c r="F58" s="16">
        <f>D58*E58</f>
        <v>960848.03</v>
      </c>
      <c r="G58" s="181">
        <v>582.62199999999996</v>
      </c>
    </row>
    <row r="59" spans="1:7" x14ac:dyDescent="0.25">
      <c r="A59" s="122" t="s">
        <v>367</v>
      </c>
      <c r="B59" s="46" t="s">
        <v>114</v>
      </c>
      <c r="C59" s="27"/>
      <c r="D59" s="29"/>
      <c r="E59" s="16"/>
      <c r="F59" s="13">
        <f>SUM(F60:F62)</f>
        <v>6417806.6299999999</v>
      </c>
      <c r="G59" s="179">
        <v>4009.107</v>
      </c>
    </row>
    <row r="60" spans="1:7" x14ac:dyDescent="0.25">
      <c r="A60" s="28" t="s">
        <v>368</v>
      </c>
      <c r="B60" s="10" t="s">
        <v>219</v>
      </c>
      <c r="C60" s="30" t="s">
        <v>3</v>
      </c>
      <c r="D60" s="30">
        <v>1</v>
      </c>
      <c r="E60" s="15">
        <v>2657851.4300000002</v>
      </c>
      <c r="F60" s="16">
        <f>D60*E60</f>
        <v>2657851.4300000002</v>
      </c>
      <c r="G60" s="181">
        <v>890.08</v>
      </c>
    </row>
    <row r="61" spans="1:7" ht="21.75" customHeight="1" x14ac:dyDescent="0.25">
      <c r="A61" s="28" t="s">
        <v>369</v>
      </c>
      <c r="B61" s="25" t="s">
        <v>115</v>
      </c>
      <c r="C61" s="29" t="s">
        <v>3</v>
      </c>
      <c r="D61" s="29">
        <v>19</v>
      </c>
      <c r="E61" s="16">
        <v>147321.43</v>
      </c>
      <c r="F61" s="16">
        <f>D61*E61</f>
        <v>2799107.17</v>
      </c>
      <c r="G61" s="181">
        <v>2536.4050000000002</v>
      </c>
    </row>
    <row r="62" spans="1:7" x14ac:dyDescent="0.25">
      <c r="A62" s="28" t="s">
        <v>370</v>
      </c>
      <c r="B62" s="72" t="s">
        <v>117</v>
      </c>
      <c r="C62" s="109" t="s">
        <v>3</v>
      </c>
      <c r="D62" s="30">
        <v>1</v>
      </c>
      <c r="E62" s="16">
        <v>960848.03</v>
      </c>
      <c r="F62" s="16">
        <f>D62*E62</f>
        <v>960848.03</v>
      </c>
      <c r="G62" s="181">
        <v>582.62199999999996</v>
      </c>
    </row>
    <row r="63" spans="1:7" ht="28.5" x14ac:dyDescent="0.25">
      <c r="A63" s="122" t="s">
        <v>371</v>
      </c>
      <c r="B63" s="46" t="s">
        <v>213</v>
      </c>
      <c r="C63" s="27"/>
      <c r="D63" s="29"/>
      <c r="E63" s="16"/>
      <c r="F63" s="13">
        <f>SUM(F64)</f>
        <v>58928571.43</v>
      </c>
      <c r="G63" s="179">
        <v>32133.919999999998</v>
      </c>
    </row>
    <row r="64" spans="1:7" x14ac:dyDescent="0.25">
      <c r="A64" s="28" t="s">
        <v>372</v>
      </c>
      <c r="B64" s="26" t="s">
        <v>214</v>
      </c>
      <c r="C64" s="29" t="s">
        <v>3</v>
      </c>
      <c r="D64" s="29">
        <v>1</v>
      </c>
      <c r="E64" s="16">
        <v>58928571.43</v>
      </c>
      <c r="F64" s="16">
        <f>D64*E64</f>
        <v>58928571.43</v>
      </c>
      <c r="G64" s="181">
        <v>32133.919999999998</v>
      </c>
    </row>
    <row r="65" spans="1:7" ht="28.5" x14ac:dyDescent="0.25">
      <c r="A65" s="122" t="s">
        <v>373</v>
      </c>
      <c r="B65" s="46" t="s">
        <v>116</v>
      </c>
      <c r="C65" s="27"/>
      <c r="D65" s="29"/>
      <c r="E65" s="16"/>
      <c r="F65" s="13">
        <f>SUM(F66:F67)</f>
        <v>2127946.06</v>
      </c>
      <c r="G65" s="179">
        <v>1288.8688999999999</v>
      </c>
    </row>
    <row r="66" spans="1:7" ht="16.5" customHeight="1" x14ac:dyDescent="0.25">
      <c r="A66" s="28" t="s">
        <v>374</v>
      </c>
      <c r="B66" s="26" t="s">
        <v>89</v>
      </c>
      <c r="C66" s="29" t="s">
        <v>3</v>
      </c>
      <c r="D66" s="29">
        <v>6</v>
      </c>
      <c r="E66" s="16">
        <v>34375</v>
      </c>
      <c r="F66" s="16">
        <f>D66*E66</f>
        <v>206250</v>
      </c>
      <c r="G66" s="181">
        <v>123.6249</v>
      </c>
    </row>
    <row r="67" spans="1:7" x14ac:dyDescent="0.25">
      <c r="A67" s="28" t="s">
        <v>375</v>
      </c>
      <c r="B67" s="25" t="s">
        <v>117</v>
      </c>
      <c r="C67" s="109" t="s">
        <v>3</v>
      </c>
      <c r="D67" s="109">
        <v>2</v>
      </c>
      <c r="E67" s="16">
        <v>960848.03</v>
      </c>
      <c r="F67" s="16">
        <f>D67*E67</f>
        <v>1921696.06</v>
      </c>
      <c r="G67" s="181">
        <v>1165.2439999999999</v>
      </c>
    </row>
    <row r="68" spans="1:7" ht="28.5" x14ac:dyDescent="0.25">
      <c r="A68" s="74" t="s">
        <v>376</v>
      </c>
      <c r="B68" s="46" t="s">
        <v>119</v>
      </c>
      <c r="C68" s="136"/>
      <c r="D68" s="27"/>
      <c r="E68" s="15"/>
      <c r="F68" s="13">
        <f>SUM(F69:F86)</f>
        <v>496815823.27428573</v>
      </c>
      <c r="G68" s="179">
        <v>638448.97739000013</v>
      </c>
    </row>
    <row r="69" spans="1:7" ht="30" x14ac:dyDescent="0.25">
      <c r="A69" s="28" t="s">
        <v>377</v>
      </c>
      <c r="B69" s="26" t="s">
        <v>120</v>
      </c>
      <c r="C69" s="27" t="s">
        <v>3</v>
      </c>
      <c r="D69" s="27">
        <v>2</v>
      </c>
      <c r="E69" s="15">
        <v>205267857.13999999</v>
      </c>
      <c r="F69" s="16">
        <f t="shared" ref="F69:F81" si="2">D69*E69</f>
        <v>410535714.27999997</v>
      </c>
      <c r="G69" s="181">
        <v>569250.18000000005</v>
      </c>
    </row>
    <row r="70" spans="1:7" ht="30" x14ac:dyDescent="0.25">
      <c r="A70" s="28" t="s">
        <v>378</v>
      </c>
      <c r="B70" s="25" t="s">
        <v>216</v>
      </c>
      <c r="C70" s="109" t="s">
        <v>55</v>
      </c>
      <c r="D70" s="3">
        <v>1</v>
      </c>
      <c r="E70" s="101">
        <v>47917473.214285709</v>
      </c>
      <c r="F70" s="89">
        <f t="shared" si="2"/>
        <v>47917473.214285709</v>
      </c>
      <c r="G70" s="182">
        <v>46850</v>
      </c>
    </row>
    <row r="71" spans="1:7" ht="30" x14ac:dyDescent="0.25">
      <c r="A71" s="28" t="s">
        <v>379</v>
      </c>
      <c r="B71" s="26" t="s">
        <v>121</v>
      </c>
      <c r="C71" s="27" t="s">
        <v>3</v>
      </c>
      <c r="D71" s="27">
        <v>2</v>
      </c>
      <c r="E71" s="15">
        <v>4290241.6100000003</v>
      </c>
      <c r="F71" s="16">
        <f t="shared" si="2"/>
        <v>8580483.2200000007</v>
      </c>
      <c r="G71" s="181">
        <v>2589.71479</v>
      </c>
    </row>
    <row r="72" spans="1:7" x14ac:dyDescent="0.25">
      <c r="A72" s="28" t="s">
        <v>380</v>
      </c>
      <c r="B72" s="26" t="s">
        <v>880</v>
      </c>
      <c r="C72" s="27" t="s">
        <v>3</v>
      </c>
      <c r="D72" s="27">
        <v>6</v>
      </c>
      <c r="E72" s="15">
        <v>283839.28999999998</v>
      </c>
      <c r="F72" s="16">
        <f t="shared" si="2"/>
        <v>1703035.7399999998</v>
      </c>
      <c r="G72" s="181">
        <v>765.84727999999996</v>
      </c>
    </row>
    <row r="73" spans="1:7" x14ac:dyDescent="0.25">
      <c r="A73" s="28" t="s">
        <v>381</v>
      </c>
      <c r="B73" s="26" t="s">
        <v>881</v>
      </c>
      <c r="C73" s="27" t="s">
        <v>3</v>
      </c>
      <c r="D73" s="27">
        <v>2</v>
      </c>
      <c r="E73" s="15">
        <v>283839.28999999998</v>
      </c>
      <c r="F73" s="16">
        <f t="shared" si="2"/>
        <v>567678.57999999996</v>
      </c>
      <c r="G73" s="181">
        <v>274.42428999999998</v>
      </c>
    </row>
    <row r="74" spans="1:7" s="19" customFormat="1" x14ac:dyDescent="0.25">
      <c r="A74" s="28" t="s">
        <v>382</v>
      </c>
      <c r="B74" s="26" t="s">
        <v>882</v>
      </c>
      <c r="C74" s="27" t="s">
        <v>3</v>
      </c>
      <c r="D74" s="27">
        <v>4</v>
      </c>
      <c r="E74" s="15">
        <v>283839.28999999998</v>
      </c>
      <c r="F74" s="16">
        <f t="shared" si="2"/>
        <v>1135357.1599999999</v>
      </c>
      <c r="G74" s="181">
        <v>516.27526</v>
      </c>
    </row>
    <row r="75" spans="1:7" x14ac:dyDescent="0.25">
      <c r="A75" s="28" t="s">
        <v>383</v>
      </c>
      <c r="B75" s="26" t="s">
        <v>883</v>
      </c>
      <c r="C75" s="27" t="s">
        <v>3</v>
      </c>
      <c r="D75" s="27">
        <v>6</v>
      </c>
      <c r="E75" s="15">
        <v>283839.28999999998</v>
      </c>
      <c r="F75" s="16">
        <f t="shared" si="2"/>
        <v>1703035.7399999998</v>
      </c>
      <c r="G75" s="181">
        <v>789.32378000000006</v>
      </c>
    </row>
    <row r="76" spans="1:7" x14ac:dyDescent="0.25">
      <c r="A76" s="28" t="s">
        <v>384</v>
      </c>
      <c r="B76" s="26" t="s">
        <v>884</v>
      </c>
      <c r="C76" s="27" t="s">
        <v>3</v>
      </c>
      <c r="D76" s="27">
        <v>16</v>
      </c>
      <c r="E76" s="15">
        <v>283839.28999999998</v>
      </c>
      <c r="F76" s="16">
        <f t="shared" si="2"/>
        <v>4541428.6399999997</v>
      </c>
      <c r="G76" s="181">
        <v>2199.6162800000002</v>
      </c>
    </row>
    <row r="77" spans="1:7" x14ac:dyDescent="0.25">
      <c r="A77" s="28" t="s">
        <v>385</v>
      </c>
      <c r="B77" s="26" t="s">
        <v>885</v>
      </c>
      <c r="C77" s="27" t="s">
        <v>3</v>
      </c>
      <c r="D77" s="27">
        <v>12</v>
      </c>
      <c r="E77" s="15">
        <v>283839.28999999998</v>
      </c>
      <c r="F77" s="16">
        <f t="shared" si="2"/>
        <v>3406071.4799999995</v>
      </c>
      <c r="G77" s="181">
        <v>1678.2645299999999</v>
      </c>
    </row>
    <row r="78" spans="1:7" x14ac:dyDescent="0.25">
      <c r="A78" s="28" t="s">
        <v>386</v>
      </c>
      <c r="B78" s="26" t="s">
        <v>886</v>
      </c>
      <c r="C78" s="27" t="s">
        <v>3</v>
      </c>
      <c r="D78" s="27">
        <v>4</v>
      </c>
      <c r="E78" s="15">
        <v>283839.28999999998</v>
      </c>
      <c r="F78" s="16">
        <f t="shared" si="2"/>
        <v>1135357.1599999999</v>
      </c>
      <c r="G78" s="181">
        <v>501.89317999999997</v>
      </c>
    </row>
    <row r="79" spans="1:7" x14ac:dyDescent="0.25">
      <c r="A79" s="28" t="s">
        <v>387</v>
      </c>
      <c r="B79" s="110" t="s">
        <v>887</v>
      </c>
      <c r="C79" s="27" t="s">
        <v>3</v>
      </c>
      <c r="D79" s="27">
        <v>6</v>
      </c>
      <c r="E79" s="16">
        <v>5499.9999999999991</v>
      </c>
      <c r="F79" s="16">
        <f t="shared" si="2"/>
        <v>32999.999999999993</v>
      </c>
      <c r="G79" s="181">
        <v>71.64</v>
      </c>
    </row>
    <row r="80" spans="1:7" x14ac:dyDescent="0.25">
      <c r="A80" s="28" t="s">
        <v>388</v>
      </c>
      <c r="B80" s="110" t="s">
        <v>888</v>
      </c>
      <c r="C80" s="27" t="s">
        <v>3</v>
      </c>
      <c r="D80" s="27">
        <v>6</v>
      </c>
      <c r="E80" s="16">
        <v>5499.9999999999991</v>
      </c>
      <c r="F80" s="16">
        <f t="shared" si="2"/>
        <v>32999.999999999993</v>
      </c>
      <c r="G80" s="181">
        <v>61.44</v>
      </c>
    </row>
    <row r="81" spans="1:41" x14ac:dyDescent="0.25">
      <c r="A81" s="28" t="s">
        <v>389</v>
      </c>
      <c r="B81" s="26" t="s">
        <v>889</v>
      </c>
      <c r="C81" s="27" t="s">
        <v>3</v>
      </c>
      <c r="D81" s="27">
        <v>6</v>
      </c>
      <c r="E81" s="16">
        <v>164745.63</v>
      </c>
      <c r="F81" s="16">
        <f t="shared" si="2"/>
        <v>988473.78</v>
      </c>
      <c r="G81" s="181">
        <v>476.4</v>
      </c>
    </row>
    <row r="82" spans="1:41" x14ac:dyDescent="0.25">
      <c r="A82" s="28" t="s">
        <v>390</v>
      </c>
      <c r="B82" s="26" t="s">
        <v>71</v>
      </c>
      <c r="C82" s="27"/>
      <c r="D82" s="27"/>
      <c r="E82" s="89"/>
      <c r="F82" s="89"/>
      <c r="G82" s="182"/>
    </row>
    <row r="83" spans="1:41" ht="30" x14ac:dyDescent="0.25">
      <c r="A83" s="28" t="s">
        <v>391</v>
      </c>
      <c r="B83" s="25" t="s">
        <v>124</v>
      </c>
      <c r="C83" s="27" t="s">
        <v>3</v>
      </c>
      <c r="D83" s="27">
        <v>1</v>
      </c>
      <c r="E83" s="16">
        <v>3633928.57</v>
      </c>
      <c r="F83" s="16">
        <f>D83*E83</f>
        <v>3633928.57</v>
      </c>
      <c r="G83" s="181">
        <v>3063.1579999999999</v>
      </c>
    </row>
    <row r="84" spans="1:41" x14ac:dyDescent="0.25">
      <c r="A84" s="28" t="s">
        <v>392</v>
      </c>
      <c r="B84" s="25" t="s">
        <v>126</v>
      </c>
      <c r="C84" s="27" t="s">
        <v>3</v>
      </c>
      <c r="D84" s="27">
        <v>1</v>
      </c>
      <c r="E84" s="16">
        <v>3633928.57</v>
      </c>
      <c r="F84" s="16">
        <f>D84*E84</f>
        <v>3633928.57</v>
      </c>
      <c r="G84" s="181">
        <v>3063.1579999999999</v>
      </c>
    </row>
    <row r="85" spans="1:41" ht="30" x14ac:dyDescent="0.25">
      <c r="A85" s="28" t="s">
        <v>393</v>
      </c>
      <c r="B85" s="25" t="s">
        <v>127</v>
      </c>
      <c r="C85" s="27" t="s">
        <v>3</v>
      </c>
      <c r="D85" s="27">
        <v>1</v>
      </c>
      <c r="E85" s="16">
        <v>3633928.57</v>
      </c>
      <c r="F85" s="16">
        <f>D85*E85</f>
        <v>3633928.57</v>
      </c>
      <c r="G85" s="181">
        <v>3148.8209999999999</v>
      </c>
    </row>
    <row r="86" spans="1:41" ht="30" x14ac:dyDescent="0.25">
      <c r="A86" s="28" t="s">
        <v>394</v>
      </c>
      <c r="B86" s="25" t="s">
        <v>128</v>
      </c>
      <c r="C86" s="27" t="s">
        <v>3</v>
      </c>
      <c r="D86" s="27">
        <v>1</v>
      </c>
      <c r="E86" s="16">
        <v>3633928.57</v>
      </c>
      <c r="F86" s="16">
        <f>D86*E86</f>
        <v>3633928.57</v>
      </c>
      <c r="G86" s="181">
        <v>3148.8209999999999</v>
      </c>
    </row>
    <row r="87" spans="1:41" ht="28.5" x14ac:dyDescent="0.25">
      <c r="A87" s="122" t="s">
        <v>395</v>
      </c>
      <c r="B87" s="46" t="s">
        <v>129</v>
      </c>
      <c r="C87" s="136"/>
      <c r="D87" s="27"/>
      <c r="E87" s="15"/>
      <c r="F87" s="13">
        <f>SUM(F88:F95)</f>
        <v>20944051.072857141</v>
      </c>
      <c r="G87" s="179">
        <v>12297.685650000001</v>
      </c>
    </row>
    <row r="88" spans="1:41" x14ac:dyDescent="0.25">
      <c r="A88" s="28" t="s">
        <v>396</v>
      </c>
      <c r="B88" s="25" t="s">
        <v>130</v>
      </c>
      <c r="C88" s="27" t="s">
        <v>3</v>
      </c>
      <c r="D88" s="27">
        <v>1</v>
      </c>
      <c r="E88" s="16">
        <v>424678.57</v>
      </c>
      <c r="F88" s="16">
        <f t="shared" ref="F88:F95" si="3">D88*E88</f>
        <v>424678.57</v>
      </c>
      <c r="G88" s="181">
        <v>589.28</v>
      </c>
    </row>
    <row r="89" spans="1:41" x14ac:dyDescent="0.25">
      <c r="A89" s="28" t="s">
        <v>397</v>
      </c>
      <c r="B89" s="26" t="s">
        <v>49</v>
      </c>
      <c r="C89" s="27" t="s">
        <v>3</v>
      </c>
      <c r="D89" s="27">
        <v>2</v>
      </c>
      <c r="E89" s="16">
        <v>5424498.75</v>
      </c>
      <c r="F89" s="16">
        <f t="shared" si="3"/>
        <v>10848997.5</v>
      </c>
      <c r="G89" s="181">
        <v>7384.75</v>
      </c>
    </row>
    <row r="90" spans="1:41" x14ac:dyDescent="0.25">
      <c r="A90" s="28" t="s">
        <v>398</v>
      </c>
      <c r="B90" s="26" t="s">
        <v>890</v>
      </c>
      <c r="C90" s="27" t="s">
        <v>3</v>
      </c>
      <c r="D90" s="27">
        <v>3</v>
      </c>
      <c r="E90" s="15">
        <v>283839.28999999998</v>
      </c>
      <c r="F90" s="16">
        <f t="shared" si="3"/>
        <v>851517.86999999988</v>
      </c>
      <c r="G90" s="181">
        <v>394.97906</v>
      </c>
    </row>
    <row r="91" spans="1:41" x14ac:dyDescent="0.25">
      <c r="A91" s="28" t="s">
        <v>399</v>
      </c>
      <c r="B91" s="26" t="s">
        <v>886</v>
      </c>
      <c r="C91" s="27" t="s">
        <v>3</v>
      </c>
      <c r="D91" s="27">
        <v>2</v>
      </c>
      <c r="E91" s="15">
        <v>283839.28999999998</v>
      </c>
      <c r="F91" s="16">
        <f t="shared" si="3"/>
        <v>567678.57999999996</v>
      </c>
      <c r="G91" s="181">
        <v>250.94658999999999</v>
      </c>
    </row>
    <row r="92" spans="1:41" x14ac:dyDescent="0.25">
      <c r="A92" s="28" t="s">
        <v>400</v>
      </c>
      <c r="B92" s="26" t="s">
        <v>123</v>
      </c>
      <c r="C92" s="27" t="s">
        <v>3</v>
      </c>
      <c r="D92" s="27">
        <v>3</v>
      </c>
      <c r="E92" s="16">
        <v>5499.9999999999991</v>
      </c>
      <c r="F92" s="16">
        <f t="shared" si="3"/>
        <v>16499.999999999996</v>
      </c>
      <c r="G92" s="181">
        <v>30.72</v>
      </c>
    </row>
    <row r="93" spans="1:41" x14ac:dyDescent="0.25">
      <c r="A93" s="28" t="s">
        <v>401</v>
      </c>
      <c r="B93" s="26" t="s">
        <v>131</v>
      </c>
      <c r="C93" s="27" t="s">
        <v>3</v>
      </c>
      <c r="D93" s="27">
        <v>2</v>
      </c>
      <c r="E93" s="16">
        <v>2522142.85</v>
      </c>
      <c r="F93" s="16">
        <f t="shared" si="3"/>
        <v>5044285.7</v>
      </c>
      <c r="G93" s="181">
        <v>1955.7</v>
      </c>
    </row>
    <row r="94" spans="1:41" x14ac:dyDescent="0.25">
      <c r="A94" s="28" t="s">
        <v>402</v>
      </c>
      <c r="B94" s="26" t="s">
        <v>51</v>
      </c>
      <c r="C94" s="27" t="s">
        <v>3</v>
      </c>
      <c r="D94" s="27">
        <v>3</v>
      </c>
      <c r="E94" s="16">
        <v>196428.57</v>
      </c>
      <c r="F94" s="16">
        <f t="shared" si="3"/>
        <v>589285.71</v>
      </c>
      <c r="G94" s="181">
        <v>713.46</v>
      </c>
      <c r="P94" s="177"/>
      <c r="Q94" s="177"/>
      <c r="R94" s="177"/>
      <c r="S94" s="177"/>
      <c r="T94" s="177"/>
      <c r="U94" s="177"/>
      <c r="V94" s="177"/>
      <c r="W94" s="177"/>
      <c r="X94" s="177"/>
      <c r="Y94" s="177"/>
      <c r="Z94" s="177"/>
      <c r="AA94" s="177"/>
      <c r="AB94" s="177"/>
      <c r="AC94" s="177"/>
      <c r="AD94" s="177"/>
      <c r="AE94" s="177"/>
      <c r="AF94" s="177"/>
      <c r="AG94" s="177"/>
      <c r="AH94" s="177"/>
      <c r="AI94" s="177"/>
      <c r="AJ94" s="177"/>
      <c r="AK94" s="177"/>
      <c r="AL94" s="177"/>
      <c r="AM94" s="177"/>
      <c r="AN94" s="177"/>
    </row>
    <row r="95" spans="1:41" s="97" customFormat="1" x14ac:dyDescent="0.25">
      <c r="A95" s="28" t="s">
        <v>403</v>
      </c>
      <c r="B95" s="26" t="s">
        <v>220</v>
      </c>
      <c r="C95" s="27" t="s">
        <v>3</v>
      </c>
      <c r="D95" s="27">
        <v>1</v>
      </c>
      <c r="E95" s="16">
        <v>2601107.1428571427</v>
      </c>
      <c r="F95" s="16">
        <f t="shared" si="3"/>
        <v>2601107.1428571427</v>
      </c>
      <c r="G95" s="181">
        <v>977.85</v>
      </c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31"/>
    </row>
    <row r="96" spans="1:41" ht="28.5" x14ac:dyDescent="0.25">
      <c r="A96" s="122" t="s">
        <v>404</v>
      </c>
      <c r="B96" s="46" t="s">
        <v>132</v>
      </c>
      <c r="C96" s="136"/>
      <c r="D96" s="27"/>
      <c r="E96" s="15"/>
      <c r="F96" s="13">
        <f>SUM(F97)</f>
        <v>1069199.9999999998</v>
      </c>
      <c r="G96" s="179">
        <v>639.21600000000001</v>
      </c>
      <c r="P96" s="177"/>
      <c r="Q96" s="177"/>
      <c r="R96" s="177"/>
      <c r="S96" s="177"/>
      <c r="T96" s="177"/>
      <c r="U96" s="177"/>
      <c r="V96" s="177"/>
      <c r="W96" s="177"/>
      <c r="X96" s="177"/>
      <c r="Y96" s="177"/>
      <c r="Z96" s="177"/>
      <c r="AA96" s="177"/>
      <c r="AB96" s="177"/>
      <c r="AC96" s="177"/>
      <c r="AD96" s="177"/>
      <c r="AE96" s="177"/>
      <c r="AF96" s="177"/>
      <c r="AG96" s="177"/>
      <c r="AH96" s="177"/>
      <c r="AI96" s="177"/>
      <c r="AJ96" s="177"/>
      <c r="AK96" s="177"/>
      <c r="AL96" s="177"/>
      <c r="AM96" s="177"/>
      <c r="AN96" s="177"/>
    </row>
    <row r="97" spans="1:40" ht="17.25" customHeight="1" x14ac:dyDescent="0.25">
      <c r="A97" s="28" t="s">
        <v>405</v>
      </c>
      <c r="B97" s="26" t="s">
        <v>133</v>
      </c>
      <c r="C97" s="27" t="s">
        <v>3</v>
      </c>
      <c r="D97" s="27">
        <v>3</v>
      </c>
      <c r="E97" s="16">
        <v>356399.99999999994</v>
      </c>
      <c r="F97" s="16">
        <f>D97*E97</f>
        <v>1069199.9999999998</v>
      </c>
      <c r="G97" s="181">
        <v>639.21600000000001</v>
      </c>
      <c r="P97" s="177"/>
      <c r="Q97" s="177"/>
      <c r="R97" s="177"/>
      <c r="S97" s="177"/>
      <c r="T97" s="177"/>
      <c r="U97" s="177"/>
      <c r="V97" s="177"/>
      <c r="W97" s="177"/>
      <c r="X97" s="177"/>
      <c r="Y97" s="177"/>
      <c r="Z97" s="177"/>
      <c r="AA97" s="177"/>
      <c r="AB97" s="177"/>
      <c r="AC97" s="177"/>
      <c r="AD97" s="177"/>
      <c r="AE97" s="177"/>
      <c r="AF97" s="177"/>
      <c r="AG97" s="177"/>
      <c r="AH97" s="177"/>
      <c r="AI97" s="177"/>
      <c r="AJ97" s="177"/>
      <c r="AK97" s="177"/>
      <c r="AL97" s="177"/>
      <c r="AM97" s="177"/>
      <c r="AN97" s="177"/>
    </row>
    <row r="98" spans="1:40" ht="28.5" x14ac:dyDescent="0.25">
      <c r="A98" s="122" t="s">
        <v>406</v>
      </c>
      <c r="B98" s="46" t="s">
        <v>134</v>
      </c>
      <c r="C98" s="136"/>
      <c r="D98" s="20"/>
      <c r="E98" s="15"/>
      <c r="F98" s="13">
        <f>SUM(F99:F100)</f>
        <v>211800478.57142854</v>
      </c>
      <c r="G98" s="179"/>
      <c r="P98" s="177"/>
      <c r="Q98" s="177"/>
      <c r="R98" s="177"/>
      <c r="S98" s="177"/>
      <c r="T98" s="177"/>
      <c r="U98" s="177"/>
      <c r="V98" s="177"/>
      <c r="W98" s="177"/>
      <c r="X98" s="177"/>
      <c r="Y98" s="177"/>
      <c r="Z98" s="177"/>
      <c r="AA98" s="177"/>
      <c r="AB98" s="177"/>
      <c r="AC98" s="177"/>
      <c r="AD98" s="177"/>
      <c r="AE98" s="177"/>
      <c r="AF98" s="177"/>
      <c r="AG98" s="177"/>
      <c r="AH98" s="177"/>
      <c r="AI98" s="177"/>
      <c r="AJ98" s="177"/>
      <c r="AK98" s="177"/>
      <c r="AL98" s="177"/>
      <c r="AM98" s="177"/>
      <c r="AN98" s="177"/>
    </row>
    <row r="99" spans="1:40" ht="30" x14ac:dyDescent="0.25">
      <c r="A99" s="28" t="s">
        <v>407</v>
      </c>
      <c r="B99" s="76" t="s">
        <v>135</v>
      </c>
      <c r="C99" s="137" t="s">
        <v>3</v>
      </c>
      <c r="D99" s="20">
        <v>1</v>
      </c>
      <c r="E99" s="16">
        <v>177031937.49999997</v>
      </c>
      <c r="F99" s="16">
        <f>D99*E99</f>
        <v>177031937.49999997</v>
      </c>
      <c r="G99" s="181"/>
    </row>
    <row r="100" spans="1:40" ht="30" x14ac:dyDescent="0.25">
      <c r="A100" s="28" t="s">
        <v>408</v>
      </c>
      <c r="B100" s="25" t="s">
        <v>217</v>
      </c>
      <c r="C100" s="109" t="s">
        <v>55</v>
      </c>
      <c r="D100" s="3">
        <v>1</v>
      </c>
      <c r="E100" s="16">
        <v>34768541.071428567</v>
      </c>
      <c r="F100" s="16">
        <f>D100*E100</f>
        <v>34768541.071428567</v>
      </c>
      <c r="G100" s="182"/>
    </row>
    <row r="101" spans="1:40" ht="28.5" x14ac:dyDescent="0.25">
      <c r="A101" s="122" t="s">
        <v>409</v>
      </c>
      <c r="B101" s="46" t="s">
        <v>136</v>
      </c>
      <c r="C101" s="27"/>
      <c r="D101" s="20"/>
      <c r="E101" s="15"/>
      <c r="F101" s="13">
        <f>SUM(F102:F103)</f>
        <v>4752235.71</v>
      </c>
      <c r="G101" s="179">
        <v>3618.8100000000004</v>
      </c>
    </row>
    <row r="102" spans="1:40" ht="30" x14ac:dyDescent="0.25">
      <c r="A102" s="28" t="s">
        <v>410</v>
      </c>
      <c r="B102" s="25" t="s">
        <v>70</v>
      </c>
      <c r="C102" s="27" t="s">
        <v>137</v>
      </c>
      <c r="D102" s="20">
        <v>3</v>
      </c>
      <c r="E102" s="16">
        <v>1227678.57</v>
      </c>
      <c r="F102" s="16">
        <f>D102*E102</f>
        <v>3683035.71</v>
      </c>
      <c r="G102" s="181">
        <v>2979.6000000000004</v>
      </c>
    </row>
    <row r="103" spans="1:40" ht="30" x14ac:dyDescent="0.25">
      <c r="A103" s="28" t="s">
        <v>411</v>
      </c>
      <c r="B103" s="75" t="s">
        <v>138</v>
      </c>
      <c r="C103" s="27" t="s">
        <v>3</v>
      </c>
      <c r="D103" s="20">
        <v>3</v>
      </c>
      <c r="E103" s="16">
        <v>356399.99999999994</v>
      </c>
      <c r="F103" s="16">
        <f>D103*E103</f>
        <v>1069199.9999999998</v>
      </c>
      <c r="G103" s="181">
        <v>639.21</v>
      </c>
    </row>
    <row r="104" spans="1:40" ht="28.5" x14ac:dyDescent="0.25">
      <c r="A104" s="122" t="s">
        <v>412</v>
      </c>
      <c r="B104" s="46" t="s">
        <v>139</v>
      </c>
      <c r="C104" s="27"/>
      <c r="D104" s="20"/>
      <c r="E104" s="20"/>
      <c r="F104" s="13">
        <f>SUM(F105:F106)</f>
        <v>1584078.57</v>
      </c>
      <c r="G104" s="179">
        <v>1206.27</v>
      </c>
    </row>
    <row r="105" spans="1:40" ht="30" x14ac:dyDescent="0.25">
      <c r="A105" s="28" t="s">
        <v>413</v>
      </c>
      <c r="B105" s="25" t="s">
        <v>70</v>
      </c>
      <c r="C105" s="27" t="s">
        <v>137</v>
      </c>
      <c r="D105" s="20">
        <v>1</v>
      </c>
      <c r="E105" s="16">
        <v>1227678.57</v>
      </c>
      <c r="F105" s="16">
        <f>D105*E105</f>
        <v>1227678.57</v>
      </c>
      <c r="G105" s="181">
        <v>993.2</v>
      </c>
    </row>
    <row r="106" spans="1:40" ht="30" x14ac:dyDescent="0.25">
      <c r="A106" s="28" t="s">
        <v>414</v>
      </c>
      <c r="B106" s="75" t="s">
        <v>138</v>
      </c>
      <c r="C106" s="27" t="s">
        <v>3</v>
      </c>
      <c r="D106" s="20">
        <v>1</v>
      </c>
      <c r="E106" s="16">
        <v>356399.99999999994</v>
      </c>
      <c r="F106" s="16">
        <f>D106*E106</f>
        <v>356399.99999999994</v>
      </c>
      <c r="G106" s="181">
        <v>213.07</v>
      </c>
    </row>
    <row r="107" spans="1:40" ht="28.5" x14ac:dyDescent="0.25">
      <c r="A107" s="122" t="s">
        <v>415</v>
      </c>
      <c r="B107" s="46" t="s">
        <v>140</v>
      </c>
      <c r="C107" s="27"/>
      <c r="D107" s="20"/>
      <c r="E107" s="20"/>
      <c r="F107" s="13">
        <f>SUM(F108:F109)</f>
        <v>3168157.14</v>
      </c>
      <c r="G107" s="179">
        <v>2412.54</v>
      </c>
    </row>
    <row r="108" spans="1:40" ht="30" x14ac:dyDescent="0.25">
      <c r="A108" s="28" t="s">
        <v>416</v>
      </c>
      <c r="B108" s="25" t="s">
        <v>70</v>
      </c>
      <c r="C108" s="27" t="s">
        <v>137</v>
      </c>
      <c r="D108" s="20">
        <v>2</v>
      </c>
      <c r="E108" s="16">
        <v>1227678.57</v>
      </c>
      <c r="F108" s="16">
        <f>D108*E108</f>
        <v>2455357.14</v>
      </c>
      <c r="G108" s="181">
        <v>1986.4</v>
      </c>
    </row>
    <row r="109" spans="1:40" ht="30" x14ac:dyDescent="0.25">
      <c r="A109" s="28" t="s">
        <v>417</v>
      </c>
      <c r="B109" s="75" t="s">
        <v>138</v>
      </c>
      <c r="C109" s="27" t="s">
        <v>3</v>
      </c>
      <c r="D109" s="20">
        <v>2</v>
      </c>
      <c r="E109" s="16">
        <v>356399.99999999994</v>
      </c>
      <c r="F109" s="16">
        <f>D109*E109</f>
        <v>712799.99999999988</v>
      </c>
      <c r="G109" s="181">
        <v>426.14</v>
      </c>
    </row>
    <row r="110" spans="1:40" x14ac:dyDescent="0.25">
      <c r="A110" s="122" t="s">
        <v>418</v>
      </c>
      <c r="B110" s="46" t="s">
        <v>141</v>
      </c>
      <c r="C110" s="27"/>
      <c r="D110" s="27"/>
      <c r="E110" s="15"/>
      <c r="F110" s="13">
        <f>SUM(F111:F113)</f>
        <v>3484957.14</v>
      </c>
      <c r="G110" s="179">
        <v>2491.0320000000002</v>
      </c>
    </row>
    <row r="111" spans="1:40" ht="30" x14ac:dyDescent="0.25">
      <c r="A111" s="28" t="s">
        <v>419</v>
      </c>
      <c r="B111" s="25" t="s">
        <v>142</v>
      </c>
      <c r="C111" s="27" t="s">
        <v>137</v>
      </c>
      <c r="D111" s="27">
        <v>2</v>
      </c>
      <c r="E111" s="16">
        <v>1227678.57</v>
      </c>
      <c r="F111" s="16">
        <f>D111*E111</f>
        <v>2455357.14</v>
      </c>
      <c r="G111" s="183">
        <v>1986.4</v>
      </c>
    </row>
    <row r="112" spans="1:40" ht="30" x14ac:dyDescent="0.25">
      <c r="A112" s="28" t="s">
        <v>420</v>
      </c>
      <c r="B112" s="75" t="s">
        <v>138</v>
      </c>
      <c r="C112" s="27" t="s">
        <v>3</v>
      </c>
      <c r="D112" s="27">
        <v>2</v>
      </c>
      <c r="E112" s="16">
        <v>356399.99999999994</v>
      </c>
      <c r="F112" s="16">
        <f>D112*E112</f>
        <v>712799.99999999988</v>
      </c>
      <c r="G112" s="183">
        <v>426.14</v>
      </c>
    </row>
    <row r="113" spans="1:7" ht="18.75" customHeight="1" x14ac:dyDescent="0.25">
      <c r="A113" s="28" t="s">
        <v>421</v>
      </c>
      <c r="B113" s="26" t="s">
        <v>143</v>
      </c>
      <c r="C113" s="27" t="s">
        <v>3</v>
      </c>
      <c r="D113" s="27">
        <v>6</v>
      </c>
      <c r="E113" s="16">
        <v>52799.999999999993</v>
      </c>
      <c r="F113" s="16">
        <f>D113*E113</f>
        <v>316799.99999999994</v>
      </c>
      <c r="G113" s="183">
        <v>78.492000000000004</v>
      </c>
    </row>
    <row r="114" spans="1:7" ht="28.5" x14ac:dyDescent="0.25">
      <c r="A114" s="122" t="s">
        <v>422</v>
      </c>
      <c r="B114" s="46" t="s">
        <v>144</v>
      </c>
      <c r="C114" s="27"/>
      <c r="D114" s="20"/>
      <c r="E114" s="15"/>
      <c r="F114" s="13">
        <f>SUM(F115:F116)</f>
        <v>1584078.57</v>
      </c>
      <c r="G114" s="179">
        <v>1206.27</v>
      </c>
    </row>
    <row r="115" spans="1:7" ht="30" x14ac:dyDescent="0.25">
      <c r="A115" s="28" t="s">
        <v>423</v>
      </c>
      <c r="B115" s="25" t="s">
        <v>70</v>
      </c>
      <c r="C115" s="27" t="s">
        <v>137</v>
      </c>
      <c r="D115" s="20">
        <v>1</v>
      </c>
      <c r="E115" s="16">
        <v>1227678.57</v>
      </c>
      <c r="F115" s="16">
        <f>D115*E115</f>
        <v>1227678.57</v>
      </c>
      <c r="G115" s="181">
        <v>993.2</v>
      </c>
    </row>
    <row r="116" spans="1:7" ht="30" x14ac:dyDescent="0.25">
      <c r="A116" s="28" t="s">
        <v>424</v>
      </c>
      <c r="B116" s="75" t="s">
        <v>138</v>
      </c>
      <c r="C116" s="27" t="s">
        <v>3</v>
      </c>
      <c r="D116" s="20">
        <v>1</v>
      </c>
      <c r="E116" s="16">
        <v>356399.99999999994</v>
      </c>
      <c r="F116" s="16">
        <f>D116*E116</f>
        <v>356399.99999999994</v>
      </c>
      <c r="G116" s="181">
        <v>213.07</v>
      </c>
    </row>
    <row r="117" spans="1:7" ht="28.5" x14ac:dyDescent="0.25">
      <c r="A117" s="122" t="s">
        <v>425</v>
      </c>
      <c r="B117" s="46" t="s">
        <v>145</v>
      </c>
      <c r="C117" s="27"/>
      <c r="D117" s="20"/>
      <c r="E117" s="15"/>
      <c r="F117" s="13">
        <f>SUM(F118:F119)</f>
        <v>1584078.57</v>
      </c>
      <c r="G117" s="179">
        <v>1206.27</v>
      </c>
    </row>
    <row r="118" spans="1:7" ht="30" x14ac:dyDescent="0.25">
      <c r="A118" s="28" t="s">
        <v>426</v>
      </c>
      <c r="B118" s="25" t="s">
        <v>70</v>
      </c>
      <c r="C118" s="27" t="s">
        <v>137</v>
      </c>
      <c r="D118" s="20">
        <v>1</v>
      </c>
      <c r="E118" s="16">
        <v>1227678.57</v>
      </c>
      <c r="F118" s="16">
        <f>D118*E118</f>
        <v>1227678.57</v>
      </c>
      <c r="G118" s="181">
        <v>993.2</v>
      </c>
    </row>
    <row r="119" spans="1:7" ht="30" x14ac:dyDescent="0.25">
      <c r="A119" s="28" t="s">
        <v>427</v>
      </c>
      <c r="B119" s="75" t="s">
        <v>138</v>
      </c>
      <c r="C119" s="27" t="s">
        <v>3</v>
      </c>
      <c r="D119" s="20">
        <v>1</v>
      </c>
      <c r="E119" s="16">
        <v>356399.99999999994</v>
      </c>
      <c r="F119" s="16">
        <f>D119*E119</f>
        <v>356399.99999999994</v>
      </c>
      <c r="G119" s="181">
        <v>213.07</v>
      </c>
    </row>
    <row r="120" spans="1:7" ht="28.5" x14ac:dyDescent="0.25">
      <c r="A120" s="122" t="s">
        <v>428</v>
      </c>
      <c r="B120" s="46" t="s">
        <v>146</v>
      </c>
      <c r="C120" s="27"/>
      <c r="D120" s="27"/>
      <c r="E120" s="15"/>
      <c r="F120" s="13">
        <f>SUM(F121:F122)</f>
        <v>3168157.14</v>
      </c>
      <c r="G120" s="179">
        <v>2412.54</v>
      </c>
    </row>
    <row r="121" spans="1:7" ht="30" x14ac:dyDescent="0.25">
      <c r="A121" s="28" t="s">
        <v>429</v>
      </c>
      <c r="B121" s="25" t="s">
        <v>70</v>
      </c>
      <c r="C121" s="27" t="s">
        <v>137</v>
      </c>
      <c r="D121" s="27">
        <v>2</v>
      </c>
      <c r="E121" s="16">
        <v>1227678.57</v>
      </c>
      <c r="F121" s="16">
        <f>D121*E121</f>
        <v>2455357.14</v>
      </c>
      <c r="G121" s="181">
        <v>1986.4</v>
      </c>
    </row>
    <row r="122" spans="1:7" ht="30" x14ac:dyDescent="0.25">
      <c r="A122" s="28" t="s">
        <v>430</v>
      </c>
      <c r="B122" s="75" t="s">
        <v>138</v>
      </c>
      <c r="C122" s="27" t="s">
        <v>3</v>
      </c>
      <c r="D122" s="27">
        <v>2</v>
      </c>
      <c r="E122" s="16">
        <v>356399.99999999994</v>
      </c>
      <c r="F122" s="16">
        <f>D122*E122</f>
        <v>712799.99999999988</v>
      </c>
      <c r="G122" s="181">
        <v>426.14</v>
      </c>
    </row>
    <row r="123" spans="1:7" ht="28.5" x14ac:dyDescent="0.25">
      <c r="A123" s="122" t="s">
        <v>431</v>
      </c>
      <c r="B123" s="46" t="s">
        <v>147</v>
      </c>
      <c r="C123" s="27"/>
      <c r="D123" s="20"/>
      <c r="E123" s="15"/>
      <c r="F123" s="13">
        <f>SUM(F124:F125)</f>
        <v>3168157.14</v>
      </c>
      <c r="G123" s="179">
        <v>2412.54</v>
      </c>
    </row>
    <row r="124" spans="1:7" ht="30" x14ac:dyDescent="0.25">
      <c r="A124" s="28" t="s">
        <v>432</v>
      </c>
      <c r="B124" s="25" t="s">
        <v>70</v>
      </c>
      <c r="C124" s="27" t="s">
        <v>137</v>
      </c>
      <c r="D124" s="20">
        <v>2</v>
      </c>
      <c r="E124" s="16">
        <v>1227678.57</v>
      </c>
      <c r="F124" s="16">
        <f>D124*E124</f>
        <v>2455357.14</v>
      </c>
      <c r="G124" s="181">
        <v>1986.4</v>
      </c>
    </row>
    <row r="125" spans="1:7" ht="30" x14ac:dyDescent="0.25">
      <c r="A125" s="28" t="s">
        <v>433</v>
      </c>
      <c r="B125" s="75" t="s">
        <v>138</v>
      </c>
      <c r="C125" s="27" t="s">
        <v>3</v>
      </c>
      <c r="D125" s="20">
        <v>2</v>
      </c>
      <c r="E125" s="16">
        <v>356399.99999999994</v>
      </c>
      <c r="F125" s="16">
        <f>D125*E125</f>
        <v>712799.99999999988</v>
      </c>
      <c r="G125" s="181">
        <v>426.14</v>
      </c>
    </row>
    <row r="126" spans="1:7" ht="28.5" x14ac:dyDescent="0.25">
      <c r="A126" s="138" t="s">
        <v>434</v>
      </c>
      <c r="B126" s="139" t="s">
        <v>148</v>
      </c>
      <c r="C126" s="140"/>
      <c r="D126" s="140"/>
      <c r="E126" s="45"/>
      <c r="F126" s="13">
        <f>SUM(F127:F129)</f>
        <v>4604403.57</v>
      </c>
      <c r="G126" s="179">
        <v>3684.27</v>
      </c>
    </row>
    <row r="127" spans="1:7" ht="30" x14ac:dyDescent="0.25">
      <c r="A127" s="141" t="s">
        <v>435</v>
      </c>
      <c r="B127" s="142" t="s">
        <v>70</v>
      </c>
      <c r="C127" s="140" t="s">
        <v>6</v>
      </c>
      <c r="D127" s="140">
        <v>1</v>
      </c>
      <c r="E127" s="16">
        <v>1227678.57</v>
      </c>
      <c r="F127" s="16">
        <f>D127*E127</f>
        <v>1227678.57</v>
      </c>
      <c r="G127" s="181">
        <v>993.2</v>
      </c>
    </row>
    <row r="128" spans="1:7" ht="30" x14ac:dyDescent="0.25">
      <c r="A128" s="141" t="s">
        <v>436</v>
      </c>
      <c r="B128" s="143" t="s">
        <v>138</v>
      </c>
      <c r="C128" s="140" t="s">
        <v>3</v>
      </c>
      <c r="D128" s="140">
        <v>1</v>
      </c>
      <c r="E128" s="16">
        <v>356399.99999999994</v>
      </c>
      <c r="F128" s="16">
        <f>D128*E128</f>
        <v>356399.99999999994</v>
      </c>
      <c r="G128" s="181">
        <v>213.07</v>
      </c>
    </row>
    <row r="129" spans="1:7" x14ac:dyDescent="0.25">
      <c r="A129" s="141" t="s">
        <v>437</v>
      </c>
      <c r="B129" s="142" t="s">
        <v>149</v>
      </c>
      <c r="C129" s="140" t="s">
        <v>3</v>
      </c>
      <c r="D129" s="144">
        <v>2</v>
      </c>
      <c r="E129" s="91">
        <v>1510162.5</v>
      </c>
      <c r="F129" s="16">
        <f>D129*E129</f>
        <v>3020325</v>
      </c>
      <c r="G129" s="181">
        <v>2478</v>
      </c>
    </row>
    <row r="130" spans="1:7" x14ac:dyDescent="0.25">
      <c r="A130" s="74" t="s">
        <v>438</v>
      </c>
      <c r="B130" s="46" t="s">
        <v>151</v>
      </c>
      <c r="C130" s="27"/>
      <c r="D130" s="27"/>
      <c r="E130" s="15"/>
      <c r="F130" s="13">
        <f>SUM(F131:F133)</f>
        <v>382799.99999999994</v>
      </c>
      <c r="G130" s="179">
        <v>211.572</v>
      </c>
    </row>
    <row r="131" spans="1:7" x14ac:dyDescent="0.25">
      <c r="A131" s="28" t="s">
        <v>439</v>
      </c>
      <c r="B131" s="26" t="s">
        <v>152</v>
      </c>
      <c r="C131" s="27" t="s">
        <v>3</v>
      </c>
      <c r="D131" s="27">
        <v>6</v>
      </c>
      <c r="E131" s="16">
        <v>52799.999999999993</v>
      </c>
      <c r="F131" s="16">
        <f>D131*E131</f>
        <v>316799.99999999994</v>
      </c>
      <c r="G131" s="181">
        <v>78.492000000000004</v>
      </c>
    </row>
    <row r="132" spans="1:7" x14ac:dyDescent="0.25">
      <c r="A132" s="28" t="s">
        <v>440</v>
      </c>
      <c r="B132" s="26" t="s">
        <v>123</v>
      </c>
      <c r="C132" s="27" t="s">
        <v>3</v>
      </c>
      <c r="D132" s="27">
        <v>6</v>
      </c>
      <c r="E132" s="16">
        <v>5499.9999999999991</v>
      </c>
      <c r="F132" s="16">
        <f>D132*E132</f>
        <v>32999.999999999993</v>
      </c>
      <c r="G132" s="181">
        <v>61.44</v>
      </c>
    </row>
    <row r="133" spans="1:7" x14ac:dyDescent="0.25">
      <c r="A133" s="28" t="s">
        <v>441</v>
      </c>
      <c r="B133" s="26" t="s">
        <v>122</v>
      </c>
      <c r="C133" s="27" t="s">
        <v>3</v>
      </c>
      <c r="D133" s="27">
        <v>6</v>
      </c>
      <c r="E133" s="16">
        <v>5499.9999999999991</v>
      </c>
      <c r="F133" s="16">
        <f>D133*E133</f>
        <v>32999.999999999993</v>
      </c>
      <c r="G133" s="181">
        <v>71.64</v>
      </c>
    </row>
    <row r="134" spans="1:7" x14ac:dyDescent="0.25">
      <c r="A134" s="122" t="s">
        <v>442</v>
      </c>
      <c r="B134" s="46" t="s">
        <v>153</v>
      </c>
      <c r="C134" s="29"/>
      <c r="D134" s="29"/>
      <c r="E134" s="145"/>
      <c r="F134" s="13">
        <f>SUM(F135:F136)</f>
        <v>1309767.05</v>
      </c>
      <c r="G134" s="179">
        <v>376.72500000000002</v>
      </c>
    </row>
    <row r="135" spans="1:7" x14ac:dyDescent="0.25">
      <c r="A135" s="28" t="s">
        <v>443</v>
      </c>
      <c r="B135" s="26" t="s">
        <v>72</v>
      </c>
      <c r="C135" s="27" t="s">
        <v>3</v>
      </c>
      <c r="D135" s="27">
        <v>6</v>
      </c>
      <c r="E135" s="91">
        <v>209385</v>
      </c>
      <c r="F135" s="16">
        <f>D135*E135</f>
        <v>1256310</v>
      </c>
      <c r="G135" s="181">
        <v>376.72500000000002</v>
      </c>
    </row>
    <row r="136" spans="1:7" x14ac:dyDescent="0.25">
      <c r="A136" s="28" t="s">
        <v>444</v>
      </c>
      <c r="B136" s="26" t="s">
        <v>154</v>
      </c>
      <c r="C136" s="29" t="s">
        <v>3</v>
      </c>
      <c r="D136" s="3">
        <v>1</v>
      </c>
      <c r="E136" s="91">
        <v>53457.05</v>
      </c>
      <c r="F136" s="16">
        <f>D136*E136</f>
        <v>53457.05</v>
      </c>
      <c r="G136" s="181" t="s">
        <v>967</v>
      </c>
    </row>
    <row r="137" spans="1:7" x14ac:dyDescent="0.25">
      <c r="A137" s="122" t="s">
        <v>445</v>
      </c>
      <c r="B137" s="46" t="s">
        <v>155</v>
      </c>
      <c r="C137" s="29"/>
      <c r="D137" s="146"/>
      <c r="E137" s="145"/>
      <c r="F137" s="13">
        <f>SUM(F138:F141)</f>
        <v>9790883.9199999999</v>
      </c>
      <c r="G137" s="179">
        <v>9268.1139999999996</v>
      </c>
    </row>
    <row r="138" spans="1:7" x14ac:dyDescent="0.25">
      <c r="A138" s="28" t="s">
        <v>446</v>
      </c>
      <c r="B138" s="26" t="s">
        <v>156</v>
      </c>
      <c r="C138" s="27" t="s">
        <v>3</v>
      </c>
      <c r="D138" s="20">
        <v>1</v>
      </c>
      <c r="E138" s="16">
        <v>2523026.7799999998</v>
      </c>
      <c r="F138" s="16">
        <f>D138*E138</f>
        <v>2523026.7799999998</v>
      </c>
      <c r="G138" s="181">
        <v>4166.7049999999999</v>
      </c>
    </row>
    <row r="139" spans="1:7" x14ac:dyDescent="0.25">
      <c r="A139" s="28"/>
      <c r="B139" s="26" t="s">
        <v>71</v>
      </c>
      <c r="C139" s="27"/>
      <c r="D139" s="20"/>
      <c r="E139" s="89"/>
      <c r="F139" s="89"/>
      <c r="G139" s="182"/>
    </row>
    <row r="140" spans="1:7" ht="30" x14ac:dyDescent="0.25">
      <c r="A140" s="28" t="s">
        <v>447</v>
      </c>
      <c r="B140" s="25" t="s">
        <v>157</v>
      </c>
      <c r="C140" s="27" t="s">
        <v>3</v>
      </c>
      <c r="D140" s="20">
        <v>1</v>
      </c>
      <c r="E140" s="16">
        <v>3633928.57</v>
      </c>
      <c r="F140" s="16">
        <f>D140*E140</f>
        <v>3633928.57</v>
      </c>
      <c r="G140" s="181">
        <v>2688.471</v>
      </c>
    </row>
    <row r="141" spans="1:7" x14ac:dyDescent="0.25">
      <c r="A141" s="28" t="s">
        <v>448</v>
      </c>
      <c r="B141" s="25" t="s">
        <v>158</v>
      </c>
      <c r="C141" s="27" t="s">
        <v>3</v>
      </c>
      <c r="D141" s="20">
        <v>1</v>
      </c>
      <c r="E141" s="16">
        <v>3633928.57</v>
      </c>
      <c r="F141" s="16">
        <f>D141*E141</f>
        <v>3633928.57</v>
      </c>
      <c r="G141" s="181">
        <v>2412.9380000000001</v>
      </c>
    </row>
    <row r="142" spans="1:7" x14ac:dyDescent="0.25">
      <c r="A142" s="74" t="s">
        <v>449</v>
      </c>
      <c r="B142" s="46" t="s">
        <v>159</v>
      </c>
      <c r="C142" s="27"/>
      <c r="D142" s="20"/>
      <c r="E142" s="15"/>
      <c r="F142" s="13">
        <f>SUM(F143)</f>
        <v>494236.89</v>
      </c>
      <c r="G142" s="179">
        <v>303.3</v>
      </c>
    </row>
    <row r="143" spans="1:7" x14ac:dyDescent="0.25">
      <c r="A143" s="28" t="s">
        <v>450</v>
      </c>
      <c r="B143" s="26" t="s">
        <v>160</v>
      </c>
      <c r="C143" s="27" t="s">
        <v>3</v>
      </c>
      <c r="D143" s="20">
        <v>3</v>
      </c>
      <c r="E143" s="16">
        <v>164745.63</v>
      </c>
      <c r="F143" s="16">
        <f>D143*E143</f>
        <v>494236.89</v>
      </c>
      <c r="G143" s="181">
        <v>303.3</v>
      </c>
    </row>
    <row r="144" spans="1:7" x14ac:dyDescent="0.25">
      <c r="A144" s="74" t="s">
        <v>451</v>
      </c>
      <c r="B144" s="46" t="s">
        <v>161</v>
      </c>
      <c r="C144" s="27"/>
      <c r="D144" s="20"/>
      <c r="E144" s="15"/>
      <c r="F144" s="13">
        <f>SUM(F145:F146)</f>
        <v>29958522.600000001</v>
      </c>
      <c r="G144" s="179">
        <v>23499.719999999998</v>
      </c>
    </row>
    <row r="145" spans="1:7" s="19" customFormat="1" x14ac:dyDescent="0.25">
      <c r="A145" s="28" t="s">
        <v>452</v>
      </c>
      <c r="B145" s="26" t="s">
        <v>162</v>
      </c>
      <c r="C145" s="27" t="s">
        <v>3</v>
      </c>
      <c r="D145" s="20">
        <v>1</v>
      </c>
      <c r="E145" s="16">
        <v>29464285.710000001</v>
      </c>
      <c r="F145" s="16">
        <f>D145*E145</f>
        <v>29464285.710000001</v>
      </c>
      <c r="G145" s="181">
        <v>23196.42</v>
      </c>
    </row>
    <row r="146" spans="1:7" x14ac:dyDescent="0.25">
      <c r="A146" s="28" t="s">
        <v>453</v>
      </c>
      <c r="B146" s="26" t="s">
        <v>160</v>
      </c>
      <c r="C146" s="27" t="s">
        <v>3</v>
      </c>
      <c r="D146" s="20">
        <v>3</v>
      </c>
      <c r="E146" s="16">
        <v>164745.63</v>
      </c>
      <c r="F146" s="16">
        <f>D146*E146</f>
        <v>494236.89</v>
      </c>
      <c r="G146" s="181">
        <v>303.3</v>
      </c>
    </row>
    <row r="147" spans="1:7" ht="28.5" x14ac:dyDescent="0.25">
      <c r="A147" s="74" t="s">
        <v>454</v>
      </c>
      <c r="B147" s="46" t="s">
        <v>163</v>
      </c>
      <c r="C147" s="27"/>
      <c r="D147" s="20"/>
      <c r="E147" s="15"/>
      <c r="F147" s="13">
        <f>SUM(F148:F155)</f>
        <v>55138050.069999985</v>
      </c>
      <c r="G147" s="179">
        <v>35905.751599999996</v>
      </c>
    </row>
    <row r="148" spans="1:7" x14ac:dyDescent="0.25">
      <c r="A148" s="73" t="s">
        <v>455</v>
      </c>
      <c r="B148" s="26" t="s">
        <v>164</v>
      </c>
      <c r="C148" s="27" t="s">
        <v>3</v>
      </c>
      <c r="D148" s="20">
        <v>1</v>
      </c>
      <c r="E148" s="71">
        <v>46160714.289999999</v>
      </c>
      <c r="F148" s="16">
        <f t="shared" ref="F148:F155" si="4">D148*E148</f>
        <v>46160714.289999999</v>
      </c>
      <c r="G148" s="181">
        <v>30276.78</v>
      </c>
    </row>
    <row r="149" spans="1:7" x14ac:dyDescent="0.25">
      <c r="A149" s="73" t="s">
        <v>456</v>
      </c>
      <c r="B149" s="26" t="s">
        <v>883</v>
      </c>
      <c r="C149" s="27" t="s">
        <v>3</v>
      </c>
      <c r="D149" s="20">
        <v>4</v>
      </c>
      <c r="E149" s="15">
        <v>283839.28999999998</v>
      </c>
      <c r="F149" s="16">
        <f t="shared" si="4"/>
        <v>1135357.1599999999</v>
      </c>
      <c r="G149" s="181">
        <v>526.21586000000002</v>
      </c>
    </row>
    <row r="150" spans="1:7" x14ac:dyDescent="0.25">
      <c r="A150" s="73" t="s">
        <v>457</v>
      </c>
      <c r="B150" s="26" t="s">
        <v>891</v>
      </c>
      <c r="C150" s="27" t="s">
        <v>3</v>
      </c>
      <c r="D150" s="20">
        <v>4</v>
      </c>
      <c r="E150" s="15">
        <v>283839.28999999998</v>
      </c>
      <c r="F150" s="16">
        <f t="shared" si="4"/>
        <v>1135357.1599999999</v>
      </c>
      <c r="G150" s="181">
        <v>526.21586000000002</v>
      </c>
    </row>
    <row r="151" spans="1:7" x14ac:dyDescent="0.25">
      <c r="A151" s="73" t="s">
        <v>458</v>
      </c>
      <c r="B151" s="26" t="s">
        <v>892</v>
      </c>
      <c r="C151" s="27" t="s">
        <v>3</v>
      </c>
      <c r="D151" s="20">
        <v>2</v>
      </c>
      <c r="E151" s="15">
        <v>283839.28999999998</v>
      </c>
      <c r="F151" s="16">
        <f t="shared" si="4"/>
        <v>567678.57999999996</v>
      </c>
      <c r="G151" s="181">
        <v>250.94658999999999</v>
      </c>
    </row>
    <row r="152" spans="1:7" x14ac:dyDescent="0.25">
      <c r="A152" s="73" t="s">
        <v>459</v>
      </c>
      <c r="B152" s="26" t="s">
        <v>893</v>
      </c>
      <c r="C152" s="27" t="s">
        <v>3</v>
      </c>
      <c r="D152" s="20">
        <v>2</v>
      </c>
      <c r="E152" s="15">
        <v>283839.28999999998</v>
      </c>
      <c r="F152" s="16">
        <f t="shared" si="4"/>
        <v>567678.57999999996</v>
      </c>
      <c r="G152" s="181">
        <v>248.93728999999999</v>
      </c>
    </row>
    <row r="153" spans="1:7" ht="30" x14ac:dyDescent="0.25">
      <c r="A153" s="73" t="s">
        <v>460</v>
      </c>
      <c r="B153" s="26" t="s">
        <v>165</v>
      </c>
      <c r="C153" s="27" t="s">
        <v>3</v>
      </c>
      <c r="D153" s="20">
        <v>11</v>
      </c>
      <c r="E153" s="15">
        <v>147321.43</v>
      </c>
      <c r="F153" s="16">
        <f t="shared" si="4"/>
        <v>1620535.73</v>
      </c>
      <c r="G153" s="181">
        <v>1309.693</v>
      </c>
    </row>
    <row r="154" spans="1:7" x14ac:dyDescent="0.25">
      <c r="A154" s="73" t="s">
        <v>461</v>
      </c>
      <c r="B154" s="26" t="s">
        <v>152</v>
      </c>
      <c r="C154" s="27" t="s">
        <v>3</v>
      </c>
      <c r="D154" s="20">
        <v>6</v>
      </c>
      <c r="E154" s="16">
        <v>52800</v>
      </c>
      <c r="F154" s="16">
        <f t="shared" si="4"/>
        <v>316800</v>
      </c>
      <c r="G154" s="181">
        <v>78.492000000000004</v>
      </c>
    </row>
    <row r="155" spans="1:7" ht="30" x14ac:dyDescent="0.25">
      <c r="A155" s="73" t="s">
        <v>462</v>
      </c>
      <c r="B155" s="25" t="s">
        <v>166</v>
      </c>
      <c r="C155" s="27" t="s">
        <v>125</v>
      </c>
      <c r="D155" s="20">
        <v>1</v>
      </c>
      <c r="E155" s="16">
        <v>3633928.57</v>
      </c>
      <c r="F155" s="16">
        <f t="shared" si="4"/>
        <v>3633928.57</v>
      </c>
      <c r="G155" s="181">
        <v>2688.471</v>
      </c>
    </row>
    <row r="156" spans="1:7" ht="28.5" x14ac:dyDescent="0.25">
      <c r="A156" s="74" t="s">
        <v>463</v>
      </c>
      <c r="B156" s="46" t="s">
        <v>167</v>
      </c>
      <c r="C156" s="27"/>
      <c r="D156" s="20"/>
      <c r="E156" s="16"/>
      <c r="F156" s="13">
        <f>SUM(F157)</f>
        <v>46160714.289999999</v>
      </c>
      <c r="G156" s="179">
        <v>30276.78</v>
      </c>
    </row>
    <row r="157" spans="1:7" ht="18.75" customHeight="1" x14ac:dyDescent="0.25">
      <c r="A157" s="73" t="s">
        <v>464</v>
      </c>
      <c r="B157" s="26" t="s">
        <v>164</v>
      </c>
      <c r="C157" s="27" t="s">
        <v>3</v>
      </c>
      <c r="D157" s="20">
        <v>1</v>
      </c>
      <c r="E157" s="71">
        <v>46160714.289999999</v>
      </c>
      <c r="F157" s="16">
        <f>D157*E157</f>
        <v>46160714.289999999</v>
      </c>
      <c r="G157" s="181">
        <v>30276.78</v>
      </c>
    </row>
    <row r="158" spans="1:7" ht="28.5" x14ac:dyDescent="0.25">
      <c r="A158" s="74" t="s">
        <v>465</v>
      </c>
      <c r="B158" s="46" t="s">
        <v>50</v>
      </c>
      <c r="C158" s="147"/>
      <c r="D158" s="147"/>
      <c r="E158" s="148"/>
      <c r="F158" s="13">
        <f>SUM(F159:F166)</f>
        <v>130167613.40000001</v>
      </c>
      <c r="G158" s="179">
        <v>88373.815999999992</v>
      </c>
    </row>
    <row r="159" spans="1:7" ht="28.5" x14ac:dyDescent="0.25">
      <c r="A159" s="28" t="s">
        <v>466</v>
      </c>
      <c r="B159" s="96" t="s">
        <v>309</v>
      </c>
      <c r="C159" s="29" t="s">
        <v>3</v>
      </c>
      <c r="D159" s="27">
        <v>1</v>
      </c>
      <c r="E159" s="15">
        <v>12186720.539999999</v>
      </c>
      <c r="F159" s="16">
        <f t="shared" ref="F159:F166" si="5">D159*E159</f>
        <v>12186720.539999999</v>
      </c>
      <c r="G159" s="181">
        <v>6596.42</v>
      </c>
    </row>
    <row r="160" spans="1:7" ht="28.5" x14ac:dyDescent="0.25">
      <c r="A160" s="28" t="s">
        <v>467</v>
      </c>
      <c r="B160" s="96" t="s">
        <v>310</v>
      </c>
      <c r="C160" s="29" t="s">
        <v>3</v>
      </c>
      <c r="D160" s="27">
        <v>1</v>
      </c>
      <c r="E160" s="15">
        <v>7316964.29</v>
      </c>
      <c r="F160" s="16">
        <f t="shared" si="5"/>
        <v>7316964.29</v>
      </c>
      <c r="G160" s="181">
        <v>2661.55</v>
      </c>
    </row>
    <row r="161" spans="1:7" ht="28.5" x14ac:dyDescent="0.25">
      <c r="A161" s="28" t="s">
        <v>468</v>
      </c>
      <c r="B161" s="96" t="s">
        <v>311</v>
      </c>
      <c r="C161" s="29" t="s">
        <v>3</v>
      </c>
      <c r="D161" s="27">
        <v>1</v>
      </c>
      <c r="E161" s="15">
        <v>7316964.29</v>
      </c>
      <c r="F161" s="16">
        <f t="shared" si="5"/>
        <v>7316964.29</v>
      </c>
      <c r="G161" s="181">
        <v>2661.55</v>
      </c>
    </row>
    <row r="162" spans="1:7" ht="28.5" x14ac:dyDescent="0.25">
      <c r="A162" s="28" t="s">
        <v>469</v>
      </c>
      <c r="B162" s="5" t="s">
        <v>899</v>
      </c>
      <c r="C162" s="27" t="s">
        <v>137</v>
      </c>
      <c r="D162" s="27">
        <v>1</v>
      </c>
      <c r="E162" s="15">
        <v>12767857.140000001</v>
      </c>
      <c r="F162" s="16">
        <f t="shared" si="5"/>
        <v>12767857.140000001</v>
      </c>
      <c r="G162" s="181">
        <v>4475.8</v>
      </c>
    </row>
    <row r="163" spans="1:7" ht="28.5" x14ac:dyDescent="0.25">
      <c r="A163" s="28" t="s">
        <v>470</v>
      </c>
      <c r="B163" s="5" t="s">
        <v>900</v>
      </c>
      <c r="C163" s="27" t="s">
        <v>6</v>
      </c>
      <c r="D163" s="20">
        <v>1</v>
      </c>
      <c r="E163" s="15">
        <v>12767857.140000001</v>
      </c>
      <c r="F163" s="16">
        <f t="shared" si="5"/>
        <v>12767857.140000001</v>
      </c>
      <c r="G163" s="181">
        <v>4777.29</v>
      </c>
    </row>
    <row r="164" spans="1:7" ht="28.5" x14ac:dyDescent="0.25">
      <c r="A164" s="28" t="s">
        <v>471</v>
      </c>
      <c r="B164" s="5" t="s">
        <v>901</v>
      </c>
      <c r="C164" s="27" t="s">
        <v>6</v>
      </c>
      <c r="D164" s="20">
        <v>1</v>
      </c>
      <c r="E164" s="15">
        <v>14732142.859999999</v>
      </c>
      <c r="F164" s="16">
        <f t="shared" si="5"/>
        <v>14732142.859999999</v>
      </c>
      <c r="G164" s="181">
        <v>11758.656000000001</v>
      </c>
    </row>
    <row r="165" spans="1:7" ht="28.5" x14ac:dyDescent="0.25">
      <c r="A165" s="28" t="s">
        <v>472</v>
      </c>
      <c r="B165" s="5" t="s">
        <v>902</v>
      </c>
      <c r="C165" s="27" t="s">
        <v>6</v>
      </c>
      <c r="D165" s="20">
        <v>1</v>
      </c>
      <c r="E165" s="15">
        <v>31539553.57</v>
      </c>
      <c r="F165" s="16">
        <f t="shared" si="5"/>
        <v>31539553.57</v>
      </c>
      <c r="G165" s="181">
        <v>21160.71</v>
      </c>
    </row>
    <row r="166" spans="1:7" ht="28.5" x14ac:dyDescent="0.25">
      <c r="A166" s="28" t="s">
        <v>473</v>
      </c>
      <c r="B166" s="5" t="s">
        <v>903</v>
      </c>
      <c r="C166" s="27" t="s">
        <v>6</v>
      </c>
      <c r="D166" s="20">
        <v>1</v>
      </c>
      <c r="E166" s="15">
        <v>31539553.57</v>
      </c>
      <c r="F166" s="16">
        <f t="shared" si="5"/>
        <v>31539553.57</v>
      </c>
      <c r="G166" s="181">
        <v>34281.839999999997</v>
      </c>
    </row>
    <row r="167" spans="1:7" ht="36" customHeight="1" x14ac:dyDescent="0.25">
      <c r="A167" s="63"/>
      <c r="B167" s="46" t="s">
        <v>30</v>
      </c>
      <c r="C167" s="5"/>
      <c r="D167" s="5"/>
      <c r="E167" s="63"/>
      <c r="F167" s="13">
        <f>F168+F174+F194+F209+F239+F362+F423+F513+F519+F535+F552+F602</f>
        <v>379806755.81115723</v>
      </c>
      <c r="G167" s="179">
        <v>223329.28101999999</v>
      </c>
    </row>
    <row r="168" spans="1:7" ht="28.5" x14ac:dyDescent="0.25">
      <c r="A168" s="42"/>
      <c r="B168" s="5" t="s">
        <v>31</v>
      </c>
      <c r="C168" s="5"/>
      <c r="D168" s="5"/>
      <c r="E168" s="63"/>
      <c r="F168" s="13">
        <f>F169</f>
        <v>12795651.840000002</v>
      </c>
      <c r="G168" s="179">
        <v>7103.7960000000003</v>
      </c>
    </row>
    <row r="169" spans="1:7" ht="28.5" x14ac:dyDescent="0.25">
      <c r="A169" s="42">
        <v>38</v>
      </c>
      <c r="B169" s="5" t="s">
        <v>951</v>
      </c>
      <c r="C169" s="5"/>
      <c r="D169" s="5"/>
      <c r="E169" s="63"/>
      <c r="F169" s="13">
        <f>SUM(F170:F173)</f>
        <v>12795651.840000002</v>
      </c>
      <c r="G169" s="179">
        <v>7103.7960000000003</v>
      </c>
    </row>
    <row r="170" spans="1:7" ht="30" x14ac:dyDescent="0.25">
      <c r="A170" s="73" t="s">
        <v>474</v>
      </c>
      <c r="B170" s="25" t="s">
        <v>8</v>
      </c>
      <c r="C170" s="29" t="s">
        <v>3</v>
      </c>
      <c r="D170" s="29">
        <v>4</v>
      </c>
      <c r="E170" s="16">
        <v>1936672.77</v>
      </c>
      <c r="F170" s="15">
        <f>D170*E170</f>
        <v>7746691.0800000001</v>
      </c>
      <c r="G170" s="184">
        <v>3796</v>
      </c>
    </row>
    <row r="171" spans="1:7" ht="27.75" customHeight="1" x14ac:dyDescent="0.25">
      <c r="A171" s="73" t="s">
        <v>475</v>
      </c>
      <c r="B171" s="25" t="s">
        <v>9</v>
      </c>
      <c r="C171" s="29" t="s">
        <v>170</v>
      </c>
      <c r="D171" s="29">
        <v>4</v>
      </c>
      <c r="E171" s="16">
        <v>723976.79</v>
      </c>
      <c r="F171" s="15">
        <f>D171*E171</f>
        <v>2895907.16</v>
      </c>
      <c r="G171" s="184">
        <v>2103.556</v>
      </c>
    </row>
    <row r="172" spans="1:7" x14ac:dyDescent="0.25">
      <c r="A172" s="73" t="s">
        <v>476</v>
      </c>
      <c r="B172" s="25" t="s">
        <v>10</v>
      </c>
      <c r="C172" s="29" t="s">
        <v>3</v>
      </c>
      <c r="D172" s="29">
        <v>8</v>
      </c>
      <c r="E172" s="16">
        <v>246159.38</v>
      </c>
      <c r="F172" s="15">
        <f>D172*E172</f>
        <v>1969275.04</v>
      </c>
      <c r="G172" s="184">
        <v>1080</v>
      </c>
    </row>
    <row r="173" spans="1:7" x14ac:dyDescent="0.25">
      <c r="A173" s="73" t="s">
        <v>477</v>
      </c>
      <c r="B173" s="25" t="s">
        <v>11</v>
      </c>
      <c r="C173" s="29" t="s">
        <v>3</v>
      </c>
      <c r="D173" s="29">
        <v>8</v>
      </c>
      <c r="E173" s="16">
        <v>22972.32</v>
      </c>
      <c r="F173" s="15">
        <f>D173*E173</f>
        <v>183778.56</v>
      </c>
      <c r="G173" s="184">
        <v>124.24</v>
      </c>
    </row>
    <row r="174" spans="1:7" ht="28.5" x14ac:dyDescent="0.25">
      <c r="A174" s="42"/>
      <c r="B174" s="5" t="s">
        <v>40</v>
      </c>
      <c r="C174" s="29"/>
      <c r="D174" s="29"/>
      <c r="E174" s="16"/>
      <c r="F174" s="13">
        <f>F175+F184</f>
        <v>32141511.268480007</v>
      </c>
      <c r="G174" s="179">
        <v>18151.885820000003</v>
      </c>
    </row>
    <row r="175" spans="1:7" x14ac:dyDescent="0.25">
      <c r="A175" s="42">
        <v>39</v>
      </c>
      <c r="B175" s="49" t="s">
        <v>242</v>
      </c>
      <c r="C175" s="50"/>
      <c r="D175" s="51"/>
      <c r="E175" s="16"/>
      <c r="F175" s="13">
        <f>SUM(F176:F179)</f>
        <v>6397825.9200000009</v>
      </c>
      <c r="G175" s="179">
        <v>5439.2657600000002</v>
      </c>
    </row>
    <row r="176" spans="1:7" ht="30" x14ac:dyDescent="0.25">
      <c r="A176" s="27" t="s">
        <v>478</v>
      </c>
      <c r="B176" s="59" t="s">
        <v>979</v>
      </c>
      <c r="C176" s="64" t="s">
        <v>125</v>
      </c>
      <c r="D176" s="65">
        <v>3</v>
      </c>
      <c r="E176" s="16">
        <v>1936672.77</v>
      </c>
      <c r="F176" s="15">
        <v>3873345.54</v>
      </c>
      <c r="G176" s="184">
        <v>2847</v>
      </c>
    </row>
    <row r="177" spans="1:7" ht="30" x14ac:dyDescent="0.25">
      <c r="A177" s="27" t="s">
        <v>479</v>
      </c>
      <c r="B177" s="59" t="s">
        <v>978</v>
      </c>
      <c r="C177" s="64" t="s">
        <v>240</v>
      </c>
      <c r="D177" s="65">
        <v>3</v>
      </c>
      <c r="E177" s="16">
        <v>723976.79</v>
      </c>
      <c r="F177" s="15">
        <v>1447953.58</v>
      </c>
      <c r="G177" s="184">
        <v>1647</v>
      </c>
    </row>
    <row r="178" spans="1:7" x14ac:dyDescent="0.25">
      <c r="A178" s="27" t="s">
        <v>480</v>
      </c>
      <c r="B178" s="59" t="s">
        <v>977</v>
      </c>
      <c r="C178" s="60" t="s">
        <v>125</v>
      </c>
      <c r="D178" s="65">
        <v>6</v>
      </c>
      <c r="E178" s="16">
        <v>246159.38</v>
      </c>
      <c r="F178" s="15">
        <v>984637.52</v>
      </c>
      <c r="G178" s="184">
        <v>810</v>
      </c>
    </row>
    <row r="179" spans="1:7" x14ac:dyDescent="0.25">
      <c r="A179" s="27" t="s">
        <v>481</v>
      </c>
      <c r="B179" s="59" t="s">
        <v>976</v>
      </c>
      <c r="C179" s="60" t="s">
        <v>125</v>
      </c>
      <c r="D179" s="65">
        <v>6</v>
      </c>
      <c r="E179" s="16">
        <v>22972.32</v>
      </c>
      <c r="F179" s="15">
        <v>91889.279999999999</v>
      </c>
      <c r="G179" s="184">
        <v>96.428579999999997</v>
      </c>
    </row>
    <row r="180" spans="1:7" x14ac:dyDescent="0.25">
      <c r="A180" s="27" t="s">
        <v>908</v>
      </c>
      <c r="B180" s="59" t="s">
        <v>904</v>
      </c>
      <c r="C180" s="60" t="s">
        <v>125</v>
      </c>
      <c r="D180" s="67">
        <v>9</v>
      </c>
      <c r="E180" s="16"/>
      <c r="F180" s="15"/>
      <c r="G180" s="184">
        <v>24.982959999999999</v>
      </c>
    </row>
    <row r="181" spans="1:7" x14ac:dyDescent="0.25">
      <c r="A181" s="27" t="s">
        <v>909</v>
      </c>
      <c r="B181" s="59" t="s">
        <v>905</v>
      </c>
      <c r="C181" s="60" t="s">
        <v>125</v>
      </c>
      <c r="D181" s="67">
        <v>9</v>
      </c>
      <c r="E181" s="16"/>
      <c r="F181" s="15"/>
      <c r="G181" s="184">
        <v>8.5813400000000009</v>
      </c>
    </row>
    <row r="182" spans="1:7" x14ac:dyDescent="0.25">
      <c r="A182" s="27" t="s">
        <v>910</v>
      </c>
      <c r="B182" s="59" t="s">
        <v>906</v>
      </c>
      <c r="C182" s="60" t="s">
        <v>125</v>
      </c>
      <c r="D182" s="67">
        <v>3</v>
      </c>
      <c r="E182" s="16"/>
      <c r="F182" s="15"/>
      <c r="G182" s="184">
        <v>3.1368800000000001</v>
      </c>
    </row>
    <row r="183" spans="1:7" ht="18" customHeight="1" x14ac:dyDescent="0.25">
      <c r="A183" s="27" t="s">
        <v>911</v>
      </c>
      <c r="B183" s="59" t="s">
        <v>907</v>
      </c>
      <c r="C183" s="60" t="s">
        <v>125</v>
      </c>
      <c r="D183" s="67">
        <v>3</v>
      </c>
      <c r="E183" s="16"/>
      <c r="F183" s="15"/>
      <c r="G183" s="184">
        <v>2.1360000000000001</v>
      </c>
    </row>
    <row r="184" spans="1:7" x14ac:dyDescent="0.25">
      <c r="A184" s="42">
        <v>40</v>
      </c>
      <c r="B184" s="49" t="s">
        <v>243</v>
      </c>
      <c r="C184" s="50"/>
      <c r="D184" s="94"/>
      <c r="E184" s="89"/>
      <c r="F184" s="13">
        <f>SUM(F185:F193)</f>
        <v>25743685.348480005</v>
      </c>
      <c r="G184" s="179">
        <v>12712.620060000001</v>
      </c>
    </row>
    <row r="185" spans="1:7" ht="30" x14ac:dyDescent="0.25">
      <c r="A185" s="27" t="s">
        <v>482</v>
      </c>
      <c r="B185" s="59" t="s">
        <v>972</v>
      </c>
      <c r="C185" s="60" t="s">
        <v>125</v>
      </c>
      <c r="D185" s="67">
        <v>7</v>
      </c>
      <c r="E185" s="16">
        <v>1936672.77</v>
      </c>
      <c r="F185" s="15">
        <v>15493382.16</v>
      </c>
      <c r="G185" s="184">
        <v>6643</v>
      </c>
    </row>
    <row r="186" spans="1:7" ht="30" x14ac:dyDescent="0.25">
      <c r="A186" s="27" t="s">
        <v>483</v>
      </c>
      <c r="B186" s="59" t="s">
        <v>973</v>
      </c>
      <c r="C186" s="60" t="s">
        <v>125</v>
      </c>
      <c r="D186" s="67">
        <v>7</v>
      </c>
      <c r="E186" s="16">
        <v>723976.79</v>
      </c>
      <c r="F186" s="15">
        <v>5791814.3200000003</v>
      </c>
      <c r="G186" s="184">
        <v>3843</v>
      </c>
    </row>
    <row r="187" spans="1:7" x14ac:dyDescent="0.25">
      <c r="A187" s="27" t="s">
        <v>484</v>
      </c>
      <c r="B187" s="59" t="s">
        <v>10</v>
      </c>
      <c r="C187" s="60" t="s">
        <v>125</v>
      </c>
      <c r="D187" s="114">
        <v>14</v>
      </c>
      <c r="E187" s="16">
        <v>246159.38</v>
      </c>
      <c r="F187" s="15">
        <v>3938550.08</v>
      </c>
      <c r="G187" s="184">
        <v>1890</v>
      </c>
    </row>
    <row r="188" spans="1:7" x14ac:dyDescent="0.25">
      <c r="A188" s="27" t="s">
        <v>485</v>
      </c>
      <c r="B188" s="59" t="s">
        <v>11</v>
      </c>
      <c r="C188" s="60" t="s">
        <v>125</v>
      </c>
      <c r="D188" s="114">
        <v>14</v>
      </c>
      <c r="E188" s="16">
        <v>22972.32</v>
      </c>
      <c r="F188" s="15">
        <v>367557.12</v>
      </c>
      <c r="G188" s="184">
        <v>225</v>
      </c>
    </row>
    <row r="189" spans="1:7" x14ac:dyDescent="0.25">
      <c r="A189" s="27" t="s">
        <v>486</v>
      </c>
      <c r="B189" s="59" t="s">
        <v>974</v>
      </c>
      <c r="C189" s="60" t="s">
        <v>125</v>
      </c>
      <c r="D189" s="67">
        <v>21</v>
      </c>
      <c r="E189" s="16">
        <v>3078.04</v>
      </c>
      <c r="F189" s="15">
        <v>73872.959999999992</v>
      </c>
      <c r="G189" s="184">
        <v>58.293559999999999</v>
      </c>
    </row>
    <row r="190" spans="1:7" x14ac:dyDescent="0.25">
      <c r="A190" s="27" t="s">
        <v>487</v>
      </c>
      <c r="B190" s="59" t="s">
        <v>905</v>
      </c>
      <c r="C190" s="60" t="s">
        <v>125</v>
      </c>
      <c r="D190" s="67">
        <v>21</v>
      </c>
      <c r="E190" s="16">
        <v>749.38</v>
      </c>
      <c r="F190" s="15">
        <v>17985.12</v>
      </c>
      <c r="G190" s="184">
        <v>20.023119999999999</v>
      </c>
    </row>
    <row r="191" spans="1:7" x14ac:dyDescent="0.25">
      <c r="A191" s="27" t="s">
        <v>488</v>
      </c>
      <c r="B191" s="59" t="s">
        <v>215</v>
      </c>
      <c r="C191" s="60" t="s">
        <v>125</v>
      </c>
      <c r="D191" s="67">
        <v>7</v>
      </c>
      <c r="E191" s="16">
        <v>1585.18</v>
      </c>
      <c r="F191" s="15">
        <v>12681.44</v>
      </c>
      <c r="G191" s="184">
        <v>7.3193799999999998</v>
      </c>
    </row>
    <row r="192" spans="1:7" x14ac:dyDescent="0.25">
      <c r="A192" s="27" t="s">
        <v>489</v>
      </c>
      <c r="B192" s="59" t="s">
        <v>975</v>
      </c>
      <c r="C192" s="60" t="s">
        <v>125</v>
      </c>
      <c r="D192" s="67">
        <v>7</v>
      </c>
      <c r="E192" s="45">
        <v>558.84</v>
      </c>
      <c r="F192" s="15">
        <v>4470.72</v>
      </c>
      <c r="G192" s="184">
        <v>4.984</v>
      </c>
    </row>
    <row r="193" spans="1:7" x14ac:dyDescent="0.25">
      <c r="A193" s="27" t="s">
        <v>490</v>
      </c>
      <c r="B193" s="56" t="s">
        <v>38</v>
      </c>
      <c r="C193" s="40" t="s">
        <v>241</v>
      </c>
      <c r="D193" s="66">
        <v>5.6000000000000001E-2</v>
      </c>
      <c r="E193" s="16">
        <v>677678.57</v>
      </c>
      <c r="F193" s="15">
        <v>43371.428479999995</v>
      </c>
      <c r="G193" s="184">
        <v>21</v>
      </c>
    </row>
    <row r="194" spans="1:7" ht="36.75" customHeight="1" x14ac:dyDescent="0.25">
      <c r="A194" s="42"/>
      <c r="B194" s="5" t="s">
        <v>32</v>
      </c>
      <c r="C194" s="29"/>
      <c r="D194" s="29"/>
      <c r="E194" s="16"/>
      <c r="F194" s="13">
        <f>F195+F200+F207</f>
        <v>45540284.916340001</v>
      </c>
      <c r="G194" s="179">
        <v>30028.792450000001</v>
      </c>
    </row>
    <row r="195" spans="1:7" x14ac:dyDescent="0.25">
      <c r="A195" s="42">
        <v>41</v>
      </c>
      <c r="B195" s="99" t="s">
        <v>227</v>
      </c>
      <c r="C195" s="44"/>
      <c r="D195" s="44"/>
      <c r="E195" s="16"/>
      <c r="F195" s="13">
        <f>SUM(F196:F199)</f>
        <v>12899523.24</v>
      </c>
      <c r="G195" s="179">
        <v>7027.2160000000003</v>
      </c>
    </row>
    <row r="196" spans="1:7" ht="30" x14ac:dyDescent="0.25">
      <c r="A196" s="73" t="s">
        <v>491</v>
      </c>
      <c r="B196" s="26" t="s">
        <v>12</v>
      </c>
      <c r="C196" s="29" t="s">
        <v>3</v>
      </c>
      <c r="D196" s="29">
        <v>4</v>
      </c>
      <c r="E196" s="16">
        <v>1967354.91</v>
      </c>
      <c r="F196" s="15">
        <f>D196*E196</f>
        <v>7869419.6399999997</v>
      </c>
      <c r="G196" s="184">
        <v>3796</v>
      </c>
    </row>
    <row r="197" spans="1:7" ht="30" x14ac:dyDescent="0.25">
      <c r="A197" s="73" t="s">
        <v>492</v>
      </c>
      <c r="B197" s="26" t="s">
        <v>13</v>
      </c>
      <c r="C197" s="29" t="s">
        <v>170</v>
      </c>
      <c r="D197" s="29">
        <v>4</v>
      </c>
      <c r="E197" s="16">
        <v>719262.5</v>
      </c>
      <c r="F197" s="15">
        <f>D197*E197</f>
        <v>2877050</v>
      </c>
      <c r="G197" s="184">
        <v>2026.9760000000001</v>
      </c>
    </row>
    <row r="198" spans="1:7" x14ac:dyDescent="0.25">
      <c r="A198" s="73" t="s">
        <v>493</v>
      </c>
      <c r="B198" s="26" t="s">
        <v>10</v>
      </c>
      <c r="C198" s="29" t="s">
        <v>3</v>
      </c>
      <c r="D198" s="29">
        <v>8</v>
      </c>
      <c r="E198" s="16">
        <v>246159.38</v>
      </c>
      <c r="F198" s="15">
        <f>D198*E198</f>
        <v>1969275.04</v>
      </c>
      <c r="G198" s="184">
        <v>1080</v>
      </c>
    </row>
    <row r="199" spans="1:7" ht="21.75" customHeight="1" x14ac:dyDescent="0.25">
      <c r="A199" s="73" t="s">
        <v>494</v>
      </c>
      <c r="B199" s="26" t="s">
        <v>11</v>
      </c>
      <c r="C199" s="29" t="s">
        <v>3</v>
      </c>
      <c r="D199" s="29">
        <v>8</v>
      </c>
      <c r="E199" s="16">
        <v>22972.32</v>
      </c>
      <c r="F199" s="15">
        <f>D199*E199</f>
        <v>183778.56</v>
      </c>
      <c r="G199" s="184">
        <v>124.24</v>
      </c>
    </row>
    <row r="200" spans="1:7" ht="28.5" x14ac:dyDescent="0.25">
      <c r="A200" s="42">
        <v>42</v>
      </c>
      <c r="B200" s="5" t="s">
        <v>228</v>
      </c>
      <c r="C200" s="44"/>
      <c r="D200" s="44"/>
      <c r="E200" s="104"/>
      <c r="F200" s="13">
        <f>SUM(F201:F205)</f>
        <v>24133597.400000002</v>
      </c>
      <c r="G200" s="179">
        <v>17686.317080000001</v>
      </c>
    </row>
    <row r="201" spans="1:7" ht="30" x14ac:dyDescent="0.25">
      <c r="A201" s="27" t="s">
        <v>495</v>
      </c>
      <c r="B201" s="26" t="s">
        <v>980</v>
      </c>
      <c r="C201" s="29" t="s">
        <v>3</v>
      </c>
      <c r="D201" s="77">
        <v>9</v>
      </c>
      <c r="E201" s="16">
        <v>1492037.05</v>
      </c>
      <c r="F201" s="15">
        <v>14920370.5</v>
      </c>
      <c r="G201" s="184">
        <v>7788.6540000000005</v>
      </c>
    </row>
    <row r="202" spans="1:7" ht="30" x14ac:dyDescent="0.25">
      <c r="A202" s="27" t="s">
        <v>496</v>
      </c>
      <c r="B202" s="26" t="s">
        <v>981</v>
      </c>
      <c r="C202" s="29" t="s">
        <v>170</v>
      </c>
      <c r="D202" s="77">
        <v>9</v>
      </c>
      <c r="E202" s="16">
        <v>375424.11</v>
      </c>
      <c r="F202" s="15">
        <v>3754241.0999999996</v>
      </c>
      <c r="G202" s="184">
        <v>2349.4229999999998</v>
      </c>
    </row>
    <row r="203" spans="1:7" x14ac:dyDescent="0.25">
      <c r="A203" s="27" t="s">
        <v>497</v>
      </c>
      <c r="B203" s="26" t="s">
        <v>16</v>
      </c>
      <c r="C203" s="29" t="s">
        <v>3</v>
      </c>
      <c r="D203" s="77">
        <f>16+2</f>
        <v>18</v>
      </c>
      <c r="E203" s="16">
        <v>246159.38</v>
      </c>
      <c r="F203" s="15">
        <v>4923187.5999999996</v>
      </c>
      <c r="G203" s="184">
        <v>1584</v>
      </c>
    </row>
    <row r="204" spans="1:7" x14ac:dyDescent="0.25">
      <c r="A204" s="27" t="s">
        <v>498</v>
      </c>
      <c r="B204" s="26" t="s">
        <v>169</v>
      </c>
      <c r="C204" s="29" t="s">
        <v>3</v>
      </c>
      <c r="D204" s="77">
        <f>16+2</f>
        <v>18</v>
      </c>
      <c r="E204" s="16">
        <v>23124.55</v>
      </c>
      <c r="F204" s="15">
        <v>462491</v>
      </c>
      <c r="G204" s="184">
        <v>402.58803999999998</v>
      </c>
    </row>
    <row r="205" spans="1:7" x14ac:dyDescent="0.25">
      <c r="A205" s="27" t="s">
        <v>499</v>
      </c>
      <c r="B205" s="26" t="s">
        <v>229</v>
      </c>
      <c r="C205" s="29" t="s">
        <v>3</v>
      </c>
      <c r="D205" s="77">
        <v>36</v>
      </c>
      <c r="E205" s="16">
        <v>1832.68</v>
      </c>
      <c r="F205" s="15">
        <v>73307.199999999997</v>
      </c>
      <c r="G205" s="184">
        <v>64.067040000000006</v>
      </c>
    </row>
    <row r="206" spans="1:7" x14ac:dyDescent="0.25">
      <c r="A206" s="27" t="s">
        <v>949</v>
      </c>
      <c r="B206" s="26" t="s">
        <v>953</v>
      </c>
      <c r="C206" s="29" t="s">
        <v>19</v>
      </c>
      <c r="D206" s="29">
        <v>4.2649999999999997</v>
      </c>
      <c r="E206" s="105"/>
      <c r="F206" s="15"/>
      <c r="G206" s="184">
        <v>5497.585</v>
      </c>
    </row>
    <row r="207" spans="1:7" ht="28.5" x14ac:dyDescent="0.25">
      <c r="A207" s="42">
        <v>43</v>
      </c>
      <c r="B207" s="46" t="s">
        <v>271</v>
      </c>
      <c r="C207" s="39"/>
      <c r="D207" s="39"/>
      <c r="E207" s="6"/>
      <c r="F207" s="13">
        <f>SUM(F208:F208)</f>
        <v>8507164.2763400003</v>
      </c>
      <c r="G207" s="179">
        <v>5315.2593699999998</v>
      </c>
    </row>
    <row r="208" spans="1:7" x14ac:dyDescent="0.25">
      <c r="A208" s="73" t="s">
        <v>500</v>
      </c>
      <c r="B208" s="25" t="s">
        <v>18</v>
      </c>
      <c r="C208" s="29" t="s">
        <v>19</v>
      </c>
      <c r="D208" s="29">
        <v>3.2810000000000001</v>
      </c>
      <c r="E208" s="15">
        <v>2592857.14</v>
      </c>
      <c r="F208" s="15">
        <f>D208*E208</f>
        <v>8507164.2763400003</v>
      </c>
      <c r="G208" s="184">
        <v>5315.2593699999998</v>
      </c>
    </row>
    <row r="209" spans="1:7" ht="28.5" x14ac:dyDescent="0.25">
      <c r="A209" s="42"/>
      <c r="B209" s="5" t="s">
        <v>41</v>
      </c>
      <c r="C209" s="29"/>
      <c r="D209" s="29"/>
      <c r="E209" s="16"/>
      <c r="F209" s="13">
        <f>F210+F214+F222+F226</f>
        <v>16578001.780000001</v>
      </c>
      <c r="G209" s="185">
        <v>10451.333479999999</v>
      </c>
    </row>
    <row r="210" spans="1:7" ht="17.25" customHeight="1" x14ac:dyDescent="0.25">
      <c r="A210" s="42">
        <v>44</v>
      </c>
      <c r="B210" s="49" t="s">
        <v>244</v>
      </c>
      <c r="C210" s="50"/>
      <c r="D210" s="51"/>
      <c r="E210" s="16"/>
      <c r="F210" s="13">
        <f>SUM(F211:F212)</f>
        <v>5373234.8200000003</v>
      </c>
      <c r="G210" s="179">
        <v>2988.1428599999999</v>
      </c>
    </row>
    <row r="211" spans="1:7" ht="30" x14ac:dyDescent="0.25">
      <c r="A211" s="27" t="s">
        <v>501</v>
      </c>
      <c r="B211" s="48" t="s">
        <v>12</v>
      </c>
      <c r="C211" s="43" t="s">
        <v>125</v>
      </c>
      <c r="D211" s="52">
        <v>2</v>
      </c>
      <c r="E211" s="16">
        <v>1967354.91</v>
      </c>
      <c r="F211" s="15">
        <f>D211*E211</f>
        <v>3934709.82</v>
      </c>
      <c r="G211" s="184">
        <v>1898</v>
      </c>
    </row>
    <row r="212" spans="1:7" ht="30" x14ac:dyDescent="0.25">
      <c r="A212" s="27" t="s">
        <v>502</v>
      </c>
      <c r="B212" s="48" t="s">
        <v>13</v>
      </c>
      <c r="C212" s="43" t="s">
        <v>125</v>
      </c>
      <c r="D212" s="52">
        <v>2</v>
      </c>
      <c r="E212" s="16">
        <v>719262.5</v>
      </c>
      <c r="F212" s="15">
        <f>D212*E212</f>
        <v>1438525</v>
      </c>
      <c r="G212" s="184">
        <v>1058</v>
      </c>
    </row>
    <row r="213" spans="1:7" x14ac:dyDescent="0.25">
      <c r="A213" s="27"/>
      <c r="B213" s="26" t="s">
        <v>11</v>
      </c>
      <c r="C213" s="43" t="s">
        <v>125</v>
      </c>
      <c r="D213" s="52">
        <v>2</v>
      </c>
      <c r="E213" s="16"/>
      <c r="F213" s="15"/>
      <c r="G213" s="184">
        <v>32.142859999999999</v>
      </c>
    </row>
    <row r="214" spans="1:7" ht="28.5" x14ac:dyDescent="0.25">
      <c r="A214" s="42">
        <v>45</v>
      </c>
      <c r="B214" s="49" t="s">
        <v>245</v>
      </c>
      <c r="C214" s="50"/>
      <c r="D214" s="51"/>
      <c r="E214" s="16"/>
      <c r="F214" s="13">
        <f>SUM(F215:F216)</f>
        <v>3734922.3200000003</v>
      </c>
      <c r="G214" s="179">
        <v>2499.5238999999997</v>
      </c>
    </row>
    <row r="215" spans="1:7" ht="30" x14ac:dyDescent="0.25">
      <c r="A215" s="27" t="s">
        <v>503</v>
      </c>
      <c r="B215" s="48" t="s">
        <v>14</v>
      </c>
      <c r="C215" s="43" t="s">
        <v>125</v>
      </c>
      <c r="D215" s="58">
        <v>2</v>
      </c>
      <c r="E215" s="16">
        <v>1492037.05</v>
      </c>
      <c r="F215" s="15">
        <f>D215*E215</f>
        <v>2984074.1</v>
      </c>
      <c r="G215" s="184">
        <v>1880</v>
      </c>
    </row>
    <row r="216" spans="1:7" ht="30" x14ac:dyDescent="0.25">
      <c r="A216" s="27" t="s">
        <v>504</v>
      </c>
      <c r="B216" s="59" t="s">
        <v>20</v>
      </c>
      <c r="C216" s="60" t="s">
        <v>125</v>
      </c>
      <c r="D216" s="58">
        <v>2</v>
      </c>
      <c r="E216" s="16">
        <v>375424.11</v>
      </c>
      <c r="F216" s="15">
        <f>D216*E216</f>
        <v>750848.22</v>
      </c>
      <c r="G216" s="184">
        <v>546</v>
      </c>
    </row>
    <row r="217" spans="1:7" x14ac:dyDescent="0.25">
      <c r="A217" s="27" t="s">
        <v>913</v>
      </c>
      <c r="B217" s="26" t="s">
        <v>11</v>
      </c>
      <c r="C217" s="43" t="s">
        <v>125</v>
      </c>
      <c r="D217" s="52">
        <v>2</v>
      </c>
      <c r="E217" s="16"/>
      <c r="F217" s="15"/>
      <c r="G217" s="184">
        <v>32.142859999999999</v>
      </c>
    </row>
    <row r="218" spans="1:7" x14ac:dyDescent="0.25">
      <c r="A218" s="27" t="s">
        <v>914</v>
      </c>
      <c r="B218" s="26" t="s">
        <v>912</v>
      </c>
      <c r="C218" s="43" t="s">
        <v>3</v>
      </c>
      <c r="D218" s="52">
        <v>8</v>
      </c>
      <c r="E218" s="16"/>
      <c r="F218" s="15"/>
      <c r="G218" s="184">
        <v>8.3650400000000005</v>
      </c>
    </row>
    <row r="219" spans="1:7" x14ac:dyDescent="0.25">
      <c r="A219" s="27" t="s">
        <v>915</v>
      </c>
      <c r="B219" s="26" t="s">
        <v>150</v>
      </c>
      <c r="C219" s="43" t="s">
        <v>3</v>
      </c>
      <c r="D219" s="52">
        <v>8</v>
      </c>
      <c r="E219" s="16"/>
      <c r="F219" s="15"/>
      <c r="G219" s="184">
        <v>5.6959999999999997</v>
      </c>
    </row>
    <row r="220" spans="1:7" x14ac:dyDescent="0.25">
      <c r="A220" s="27" t="s">
        <v>916</v>
      </c>
      <c r="B220" s="26" t="s">
        <v>185</v>
      </c>
      <c r="C220" s="43" t="s">
        <v>3</v>
      </c>
      <c r="D220" s="52">
        <v>8</v>
      </c>
      <c r="E220" s="16"/>
      <c r="F220" s="15"/>
      <c r="G220" s="184">
        <v>11.72</v>
      </c>
    </row>
    <row r="221" spans="1:7" x14ac:dyDescent="0.25">
      <c r="A221" s="27" t="s">
        <v>917</v>
      </c>
      <c r="B221" s="26" t="s">
        <v>317</v>
      </c>
      <c r="C221" s="43" t="s">
        <v>3</v>
      </c>
      <c r="D221" s="52">
        <v>8</v>
      </c>
      <c r="E221" s="16"/>
      <c r="F221" s="15"/>
      <c r="G221" s="184">
        <v>15.6</v>
      </c>
    </row>
    <row r="222" spans="1:7" x14ac:dyDescent="0.25">
      <c r="A222" s="42">
        <v>46</v>
      </c>
      <c r="B222" s="49" t="s">
        <v>246</v>
      </c>
      <c r="C222" s="50"/>
      <c r="D222" s="51"/>
      <c r="E222" s="89"/>
      <c r="F222" s="13">
        <f>SUM(F223:F224)</f>
        <v>3734922.3200000003</v>
      </c>
      <c r="G222" s="179">
        <v>0</v>
      </c>
    </row>
    <row r="223" spans="1:7" ht="30" x14ac:dyDescent="0.25">
      <c r="A223" s="27" t="s">
        <v>505</v>
      </c>
      <c r="B223" s="48" t="s">
        <v>14</v>
      </c>
      <c r="C223" s="43" t="s">
        <v>125</v>
      </c>
      <c r="D223" s="52">
        <v>2</v>
      </c>
      <c r="E223" s="16">
        <v>1492037.05</v>
      </c>
      <c r="F223" s="15">
        <f>D223*E223</f>
        <v>2984074.1</v>
      </c>
      <c r="G223" s="184"/>
    </row>
    <row r="224" spans="1:7" ht="30" x14ac:dyDescent="0.25">
      <c r="A224" s="27" t="s">
        <v>506</v>
      </c>
      <c r="B224" s="48" t="s">
        <v>20</v>
      </c>
      <c r="C224" s="43" t="s">
        <v>125</v>
      </c>
      <c r="D224" s="52">
        <v>2</v>
      </c>
      <c r="E224" s="16">
        <v>375424.11</v>
      </c>
      <c r="F224" s="15">
        <f>D224*E224</f>
        <v>750848.22</v>
      </c>
      <c r="G224" s="184"/>
    </row>
    <row r="225" spans="1:7" x14ac:dyDescent="0.25">
      <c r="A225" s="27"/>
      <c r="B225" s="26"/>
      <c r="C225" s="43"/>
      <c r="D225" s="52"/>
      <c r="E225" s="16"/>
      <c r="F225" s="15"/>
      <c r="G225" s="184"/>
    </row>
    <row r="226" spans="1:7" x14ac:dyDescent="0.25">
      <c r="A226" s="42">
        <v>47</v>
      </c>
      <c r="B226" s="61" t="s">
        <v>247</v>
      </c>
      <c r="C226" s="62"/>
      <c r="D226" s="57"/>
      <c r="E226" s="89"/>
      <c r="F226" s="13">
        <f>SUM(F227:F228)</f>
        <v>3734922.3200000003</v>
      </c>
      <c r="G226" s="179">
        <v>2458.1428599999999</v>
      </c>
    </row>
    <row r="227" spans="1:7" ht="30" x14ac:dyDescent="0.25">
      <c r="A227" s="27" t="s">
        <v>507</v>
      </c>
      <c r="B227" s="53" t="s">
        <v>14</v>
      </c>
      <c r="C227" s="54" t="s">
        <v>125</v>
      </c>
      <c r="D227" s="55">
        <v>2</v>
      </c>
      <c r="E227" s="16">
        <v>1492037.05</v>
      </c>
      <c r="F227" s="15">
        <f>D227*E227</f>
        <v>2984074.1</v>
      </c>
      <c r="G227" s="184">
        <v>1880</v>
      </c>
    </row>
    <row r="228" spans="1:7" ht="30" x14ac:dyDescent="0.25">
      <c r="A228" s="27" t="s">
        <v>508</v>
      </c>
      <c r="B228" s="53" t="s">
        <v>20</v>
      </c>
      <c r="C228" s="54" t="s">
        <v>125</v>
      </c>
      <c r="D228" s="55">
        <v>2</v>
      </c>
      <c r="E228" s="16">
        <v>375424.11</v>
      </c>
      <c r="F228" s="15">
        <f>D228*E228</f>
        <v>750848.22</v>
      </c>
      <c r="G228" s="184">
        <v>546</v>
      </c>
    </row>
    <row r="229" spans="1:7" x14ac:dyDescent="0.25">
      <c r="A229" s="27" t="s">
        <v>939</v>
      </c>
      <c r="B229" s="26" t="s">
        <v>11</v>
      </c>
      <c r="C229" s="43" t="s">
        <v>125</v>
      </c>
      <c r="D229" s="52">
        <v>2</v>
      </c>
      <c r="E229" s="16"/>
      <c r="F229" s="15"/>
      <c r="G229" s="184">
        <v>32.142859999999999</v>
      </c>
    </row>
    <row r="230" spans="1:7" x14ac:dyDescent="0.25">
      <c r="A230" s="27"/>
      <c r="B230" s="49" t="s">
        <v>940</v>
      </c>
      <c r="C230" s="50"/>
      <c r="D230" s="51"/>
      <c r="E230" s="16"/>
      <c r="F230" s="15"/>
      <c r="G230" s="179">
        <v>2505.5238599999993</v>
      </c>
    </row>
    <row r="231" spans="1:7" ht="30" x14ac:dyDescent="0.25">
      <c r="A231" s="27"/>
      <c r="B231" s="48" t="s">
        <v>14</v>
      </c>
      <c r="C231" s="43" t="s">
        <v>125</v>
      </c>
      <c r="D231" s="52">
        <v>2</v>
      </c>
      <c r="E231" s="16"/>
      <c r="F231" s="15"/>
      <c r="G231" s="184">
        <v>1880</v>
      </c>
    </row>
    <row r="232" spans="1:7" ht="30" x14ac:dyDescent="0.25">
      <c r="A232" s="27"/>
      <c r="B232" s="48" t="s">
        <v>20</v>
      </c>
      <c r="C232" s="43" t="s">
        <v>125</v>
      </c>
      <c r="D232" s="52">
        <v>2</v>
      </c>
      <c r="E232" s="16"/>
      <c r="F232" s="15"/>
      <c r="G232" s="184">
        <v>546</v>
      </c>
    </row>
    <row r="233" spans="1:7" x14ac:dyDescent="0.25">
      <c r="A233" s="27"/>
      <c r="B233" s="26" t="s">
        <v>11</v>
      </c>
      <c r="C233" s="43" t="s">
        <v>125</v>
      </c>
      <c r="D233" s="52">
        <v>2</v>
      </c>
      <c r="E233" s="16"/>
      <c r="F233" s="15"/>
      <c r="G233" s="184">
        <v>32.142859999999999</v>
      </c>
    </row>
    <row r="234" spans="1:7" x14ac:dyDescent="0.25">
      <c r="A234" s="27"/>
      <c r="B234" s="26" t="s">
        <v>317</v>
      </c>
      <c r="C234" s="43" t="s">
        <v>125</v>
      </c>
      <c r="D234" s="52">
        <v>8</v>
      </c>
      <c r="E234" s="16"/>
      <c r="F234" s="15"/>
      <c r="G234" s="184">
        <v>15.6</v>
      </c>
    </row>
    <row r="235" spans="1:7" x14ac:dyDescent="0.25">
      <c r="A235" s="27"/>
      <c r="B235" s="26" t="s">
        <v>941</v>
      </c>
      <c r="C235" s="43" t="s">
        <v>125</v>
      </c>
      <c r="D235" s="52">
        <v>8</v>
      </c>
      <c r="E235" s="16"/>
      <c r="F235" s="15"/>
      <c r="G235" s="184">
        <v>5.6959999999999997</v>
      </c>
    </row>
    <row r="236" spans="1:7" x14ac:dyDescent="0.25">
      <c r="A236" s="27"/>
      <c r="B236" s="26" t="s">
        <v>37</v>
      </c>
      <c r="C236" s="43" t="s">
        <v>125</v>
      </c>
      <c r="D236" s="52">
        <v>8</v>
      </c>
      <c r="E236" s="16"/>
      <c r="F236" s="15"/>
      <c r="G236" s="184">
        <v>8.3650000000000002</v>
      </c>
    </row>
    <row r="237" spans="1:7" x14ac:dyDescent="0.25">
      <c r="A237" s="27"/>
      <c r="B237" s="26" t="s">
        <v>185</v>
      </c>
      <c r="C237" s="43" t="s">
        <v>125</v>
      </c>
      <c r="D237" s="52">
        <v>8</v>
      </c>
      <c r="E237" s="16"/>
      <c r="F237" s="15"/>
      <c r="G237" s="184">
        <v>11.72</v>
      </c>
    </row>
    <row r="238" spans="1:7" x14ac:dyDescent="0.25">
      <c r="A238" s="27"/>
      <c r="B238" s="26" t="s">
        <v>38</v>
      </c>
      <c r="C238" s="43" t="s">
        <v>19</v>
      </c>
      <c r="D238" s="113">
        <v>1.6E-2</v>
      </c>
      <c r="E238" s="16"/>
      <c r="F238" s="15"/>
      <c r="G238" s="184">
        <v>6</v>
      </c>
    </row>
    <row r="239" spans="1:7" ht="32.25" customHeight="1" x14ac:dyDescent="0.25">
      <c r="A239" s="42"/>
      <c r="B239" s="5" t="s">
        <v>33</v>
      </c>
      <c r="C239" s="29"/>
      <c r="D239" s="29"/>
      <c r="E239" s="16"/>
      <c r="F239" s="13">
        <f>F240+F246+F251+F253+F267+F276+F280+F291+F299+F307+F318+F326+F331+F340+F349</f>
        <v>131420835.06999998</v>
      </c>
      <c r="G239" s="179">
        <v>83317.546050000004</v>
      </c>
    </row>
    <row r="240" spans="1:7" ht="21" customHeight="1" x14ac:dyDescent="0.25">
      <c r="A240" s="42">
        <v>48</v>
      </c>
      <c r="B240" s="5" t="s">
        <v>865</v>
      </c>
      <c r="C240" s="44"/>
      <c r="D240" s="44"/>
      <c r="E240" s="16"/>
      <c r="F240" s="13">
        <f>SUM(F241:F245)</f>
        <v>14480158.440000001</v>
      </c>
      <c r="G240" s="179">
        <v>8125.8156500000005</v>
      </c>
    </row>
    <row r="241" spans="1:7" ht="30" x14ac:dyDescent="0.25">
      <c r="A241" s="27" t="s">
        <v>509</v>
      </c>
      <c r="B241" s="26" t="s">
        <v>14</v>
      </c>
      <c r="C241" s="29" t="s">
        <v>3</v>
      </c>
      <c r="D241" s="29">
        <v>6</v>
      </c>
      <c r="E241" s="16">
        <v>1492037.05</v>
      </c>
      <c r="F241" s="15">
        <f>D241*E241</f>
        <v>8952222.3000000007</v>
      </c>
      <c r="G241" s="184">
        <v>5192.43</v>
      </c>
    </row>
    <row r="242" spans="1:7" ht="30" x14ac:dyDescent="0.25">
      <c r="A242" s="27" t="s">
        <v>510</v>
      </c>
      <c r="B242" s="26" t="s">
        <v>15</v>
      </c>
      <c r="C242" s="29" t="s">
        <v>170</v>
      </c>
      <c r="D242" s="29">
        <v>6</v>
      </c>
      <c r="E242" s="16">
        <v>375424.11</v>
      </c>
      <c r="F242" s="15">
        <f>D242*E242</f>
        <v>2252544.66</v>
      </c>
      <c r="G242" s="184">
        <v>1566.2819999999999</v>
      </c>
    </row>
    <row r="243" spans="1:7" x14ac:dyDescent="0.25">
      <c r="A243" s="27" t="s">
        <v>511</v>
      </c>
      <c r="B243" s="26" t="s">
        <v>16</v>
      </c>
      <c r="C243" s="29" t="s">
        <v>3</v>
      </c>
      <c r="D243" s="29">
        <v>12</v>
      </c>
      <c r="E243" s="16">
        <v>246159.38</v>
      </c>
      <c r="F243" s="15">
        <f>D243*E243</f>
        <v>2953912.56</v>
      </c>
      <c r="G243" s="184">
        <v>1056</v>
      </c>
    </row>
    <row r="244" spans="1:7" x14ac:dyDescent="0.25">
      <c r="A244" s="27" t="s">
        <v>512</v>
      </c>
      <c r="B244" s="26" t="s">
        <v>17</v>
      </c>
      <c r="C244" s="29" t="s">
        <v>3</v>
      </c>
      <c r="D244" s="29">
        <v>12</v>
      </c>
      <c r="E244" s="16">
        <v>23124.55</v>
      </c>
      <c r="F244" s="15">
        <f>D244*E244</f>
        <v>277494.59999999998</v>
      </c>
      <c r="G244" s="184">
        <v>268.39222000000001</v>
      </c>
    </row>
    <row r="245" spans="1:7" x14ac:dyDescent="0.25">
      <c r="A245" s="27" t="s">
        <v>513</v>
      </c>
      <c r="B245" s="26" t="s">
        <v>229</v>
      </c>
      <c r="C245" s="29" t="s">
        <v>3</v>
      </c>
      <c r="D245" s="29">
        <v>24</v>
      </c>
      <c r="E245" s="16">
        <v>1832.68</v>
      </c>
      <c r="F245" s="15">
        <f>D245*E245</f>
        <v>43984.32</v>
      </c>
      <c r="G245" s="184">
        <v>42.71143</v>
      </c>
    </row>
    <row r="246" spans="1:7" x14ac:dyDescent="0.25">
      <c r="A246" s="42">
        <v>49</v>
      </c>
      <c r="B246" s="46" t="s">
        <v>272</v>
      </c>
      <c r="C246" s="29"/>
      <c r="D246" s="29"/>
      <c r="E246" s="16"/>
      <c r="F246" s="13">
        <f>SUM(F247:F250)</f>
        <v>4273490.18</v>
      </c>
      <c r="G246" s="179">
        <v>2584.002</v>
      </c>
    </row>
    <row r="247" spans="1:7" ht="30" x14ac:dyDescent="0.25">
      <c r="A247" s="27" t="s">
        <v>514</v>
      </c>
      <c r="B247" s="25" t="s">
        <v>14</v>
      </c>
      <c r="C247" s="29" t="s">
        <v>3</v>
      </c>
      <c r="D247" s="29">
        <v>2</v>
      </c>
      <c r="E247" s="15">
        <v>1492037.05</v>
      </c>
      <c r="F247" s="15">
        <f>D247*E247</f>
        <v>2984074.1</v>
      </c>
      <c r="G247" s="184">
        <v>1730.81</v>
      </c>
    </row>
    <row r="248" spans="1:7" ht="30" x14ac:dyDescent="0.25">
      <c r="A248" s="27" t="s">
        <v>515</v>
      </c>
      <c r="B248" s="25" t="s">
        <v>20</v>
      </c>
      <c r="C248" s="29" t="s">
        <v>170</v>
      </c>
      <c r="D248" s="29">
        <v>2</v>
      </c>
      <c r="E248" s="15">
        <v>375424.11</v>
      </c>
      <c r="F248" s="15">
        <f>D248*E248</f>
        <v>750848.22</v>
      </c>
      <c r="G248" s="184">
        <v>522.09400000000005</v>
      </c>
    </row>
    <row r="249" spans="1:7" x14ac:dyDescent="0.25">
      <c r="A249" s="27" t="s">
        <v>516</v>
      </c>
      <c r="B249" s="25" t="s">
        <v>982</v>
      </c>
      <c r="C249" s="29" t="s">
        <v>3</v>
      </c>
      <c r="D249" s="29">
        <v>3</v>
      </c>
      <c r="E249" s="15">
        <v>246159.38</v>
      </c>
      <c r="F249" s="15">
        <v>492318.76</v>
      </c>
      <c r="G249" s="184">
        <v>264</v>
      </c>
    </row>
    <row r="250" spans="1:7" x14ac:dyDescent="0.25">
      <c r="A250" s="27" t="s">
        <v>517</v>
      </c>
      <c r="B250" s="25" t="s">
        <v>17</v>
      </c>
      <c r="C250" s="29" t="s">
        <v>3</v>
      </c>
      <c r="D250" s="29">
        <v>3</v>
      </c>
      <c r="E250" s="15">
        <v>23124.55</v>
      </c>
      <c r="F250" s="15">
        <v>46249.1</v>
      </c>
      <c r="G250" s="184">
        <v>67.097999999999999</v>
      </c>
    </row>
    <row r="251" spans="1:7" ht="28.5" x14ac:dyDescent="0.25">
      <c r="A251" s="42">
        <v>50</v>
      </c>
      <c r="B251" s="46" t="s">
        <v>273</v>
      </c>
      <c r="C251" s="29"/>
      <c r="D251" s="28"/>
      <c r="E251" s="16"/>
      <c r="F251" s="13">
        <f>SUM(F252:F252)</f>
        <v>7965375</v>
      </c>
      <c r="G251" s="179">
        <v>6560.8851000000004</v>
      </c>
    </row>
    <row r="252" spans="1:7" x14ac:dyDescent="0.25">
      <c r="A252" s="27" t="s">
        <v>518</v>
      </c>
      <c r="B252" s="25" t="s">
        <v>21</v>
      </c>
      <c r="C252" s="29" t="s">
        <v>19</v>
      </c>
      <c r="D252" s="29">
        <v>3.85</v>
      </c>
      <c r="E252" s="15">
        <v>2062500</v>
      </c>
      <c r="F252" s="15">
        <v>7965375</v>
      </c>
      <c r="G252" s="184">
        <v>6560.8851000000004</v>
      </c>
    </row>
    <row r="253" spans="1:7" ht="28.5" x14ac:dyDescent="0.25">
      <c r="A253" s="42">
        <v>51</v>
      </c>
      <c r="B253" s="46" t="s">
        <v>274</v>
      </c>
      <c r="C253" s="29"/>
      <c r="D253" s="29"/>
      <c r="E253" s="16"/>
      <c r="F253" s="13">
        <f>SUM(F254:F263)</f>
        <v>13948663.989999998</v>
      </c>
      <c r="G253" s="179">
        <v>9995.6268099999998</v>
      </c>
    </row>
    <row r="254" spans="1:7" ht="30" x14ac:dyDescent="0.25">
      <c r="A254" s="27" t="s">
        <v>519</v>
      </c>
      <c r="B254" s="25" t="s">
        <v>22</v>
      </c>
      <c r="C254" s="29" t="s">
        <v>3</v>
      </c>
      <c r="D254" s="29">
        <v>6</v>
      </c>
      <c r="E254" s="15">
        <v>684185.27</v>
      </c>
      <c r="F254" s="15">
        <f t="shared" ref="F254:F263" si="6">D254*E254</f>
        <v>4105111.62</v>
      </c>
      <c r="G254" s="184">
        <v>2208</v>
      </c>
    </row>
    <row r="255" spans="1:7" ht="30" x14ac:dyDescent="0.25">
      <c r="A255" s="27" t="s">
        <v>520</v>
      </c>
      <c r="B255" s="25" t="s">
        <v>23</v>
      </c>
      <c r="C255" s="29" t="s">
        <v>170</v>
      </c>
      <c r="D255" s="29">
        <v>6</v>
      </c>
      <c r="E255" s="15">
        <v>175508.93</v>
      </c>
      <c r="F255" s="15">
        <f t="shared" si="6"/>
        <v>1053053.58</v>
      </c>
      <c r="G255" s="184">
        <v>573.93600000000004</v>
      </c>
    </row>
    <row r="256" spans="1:7" x14ac:dyDescent="0.25">
      <c r="A256" s="27" t="s">
        <v>521</v>
      </c>
      <c r="B256" s="25" t="s">
        <v>21</v>
      </c>
      <c r="C256" s="29" t="s">
        <v>19</v>
      </c>
      <c r="D256" s="29">
        <v>2.4750000000000001</v>
      </c>
      <c r="E256" s="15">
        <v>2062499.9999999998</v>
      </c>
      <c r="F256" s="15">
        <f t="shared" si="6"/>
        <v>5104687.5</v>
      </c>
      <c r="G256" s="184">
        <v>4217.7118499999997</v>
      </c>
    </row>
    <row r="257" spans="1:7" x14ac:dyDescent="0.25">
      <c r="A257" s="27" t="s">
        <v>522</v>
      </c>
      <c r="B257" s="25" t="s">
        <v>29</v>
      </c>
      <c r="C257" s="29" t="s">
        <v>3</v>
      </c>
      <c r="D257" s="29">
        <v>6</v>
      </c>
      <c r="E257" s="15">
        <v>61599.999999999993</v>
      </c>
      <c r="F257" s="15">
        <f t="shared" si="6"/>
        <v>369599.99999999994</v>
      </c>
      <c r="G257" s="184">
        <v>299.39999999999998</v>
      </c>
    </row>
    <row r="258" spans="1:7" x14ac:dyDescent="0.25">
      <c r="A258" s="27" t="s">
        <v>523</v>
      </c>
      <c r="B258" s="25" t="s">
        <v>42</v>
      </c>
      <c r="C258" s="29" t="s">
        <v>3</v>
      </c>
      <c r="D258" s="29">
        <v>6</v>
      </c>
      <c r="E258" s="15">
        <v>16775</v>
      </c>
      <c r="F258" s="15">
        <f t="shared" si="6"/>
        <v>100650</v>
      </c>
      <c r="G258" s="184">
        <v>69.599999999999994</v>
      </c>
    </row>
    <row r="259" spans="1:7" ht="30" x14ac:dyDescent="0.25">
      <c r="A259" s="27" t="s">
        <v>524</v>
      </c>
      <c r="B259" s="25" t="s">
        <v>24</v>
      </c>
      <c r="C259" s="29" t="s">
        <v>3</v>
      </c>
      <c r="D259" s="29">
        <v>1</v>
      </c>
      <c r="E259" s="15">
        <v>723834.38</v>
      </c>
      <c r="F259" s="15">
        <f t="shared" si="6"/>
        <v>723834.38</v>
      </c>
      <c r="G259" s="184">
        <v>380</v>
      </c>
    </row>
    <row r="260" spans="1:7" ht="30" x14ac:dyDescent="0.25">
      <c r="A260" s="27" t="s">
        <v>525</v>
      </c>
      <c r="B260" s="25" t="s">
        <v>983</v>
      </c>
      <c r="C260" s="29" t="s">
        <v>170</v>
      </c>
      <c r="D260" s="29">
        <v>1</v>
      </c>
      <c r="E260" s="15">
        <v>1441265.18</v>
      </c>
      <c r="F260" s="15">
        <f t="shared" si="6"/>
        <v>1441265.18</v>
      </c>
      <c r="G260" s="184">
        <v>938.08199999999999</v>
      </c>
    </row>
    <row r="261" spans="1:7" x14ac:dyDescent="0.25">
      <c r="A261" s="27" t="s">
        <v>526</v>
      </c>
      <c r="B261" s="25" t="s">
        <v>25</v>
      </c>
      <c r="C261" s="29" t="s">
        <v>3</v>
      </c>
      <c r="D261" s="29">
        <v>5</v>
      </c>
      <c r="E261" s="15">
        <v>43337.05</v>
      </c>
      <c r="F261" s="15">
        <f t="shared" si="6"/>
        <v>216685.25</v>
      </c>
      <c r="G261" s="184">
        <v>280.13499999999999</v>
      </c>
    </row>
    <row r="262" spans="1:7" x14ac:dyDescent="0.25">
      <c r="A262" s="27" t="s">
        <v>527</v>
      </c>
      <c r="B262" s="76" t="s">
        <v>878</v>
      </c>
      <c r="C262" s="29" t="s">
        <v>3</v>
      </c>
      <c r="D262" s="29">
        <v>5</v>
      </c>
      <c r="E262" s="15">
        <v>160501.79</v>
      </c>
      <c r="F262" s="15">
        <f t="shared" si="6"/>
        <v>802508.95000000007</v>
      </c>
      <c r="G262" s="184">
        <v>820</v>
      </c>
    </row>
    <row r="263" spans="1:7" x14ac:dyDescent="0.25">
      <c r="A263" s="27" t="s">
        <v>528</v>
      </c>
      <c r="B263" s="25" t="s">
        <v>237</v>
      </c>
      <c r="C263" s="29" t="s">
        <v>3</v>
      </c>
      <c r="D263" s="29">
        <v>21</v>
      </c>
      <c r="E263" s="15">
        <v>1488.93</v>
      </c>
      <c r="F263" s="15">
        <f t="shared" si="6"/>
        <v>31267.530000000002</v>
      </c>
      <c r="G263" s="184">
        <v>27.369299999999999</v>
      </c>
    </row>
    <row r="264" spans="1:7" x14ac:dyDescent="0.25">
      <c r="A264" s="27"/>
      <c r="B264" s="25" t="s">
        <v>77</v>
      </c>
      <c r="C264" s="29" t="s">
        <v>3</v>
      </c>
      <c r="D264" s="29">
        <v>18</v>
      </c>
      <c r="E264" s="15"/>
      <c r="F264" s="15"/>
      <c r="G264" s="184">
        <v>60.992660000000001</v>
      </c>
    </row>
    <row r="265" spans="1:7" x14ac:dyDescent="0.25">
      <c r="A265" s="27"/>
      <c r="B265" s="25" t="s">
        <v>74</v>
      </c>
      <c r="C265" s="29" t="s">
        <v>3</v>
      </c>
      <c r="D265" s="29">
        <f>8+8</f>
        <v>16</v>
      </c>
      <c r="E265" s="15"/>
      <c r="F265" s="15"/>
      <c r="G265" s="184">
        <v>73.599999999999994</v>
      </c>
    </row>
    <row r="266" spans="1:7" x14ac:dyDescent="0.25">
      <c r="A266" s="27"/>
      <c r="B266" s="25" t="s">
        <v>317</v>
      </c>
      <c r="C266" s="29" t="s">
        <v>3</v>
      </c>
      <c r="D266" s="29">
        <f>12+12</f>
        <v>24</v>
      </c>
      <c r="E266" s="15"/>
      <c r="F266" s="15"/>
      <c r="G266" s="184">
        <v>46.8</v>
      </c>
    </row>
    <row r="267" spans="1:7" x14ac:dyDescent="0.25">
      <c r="A267" s="42">
        <v>52</v>
      </c>
      <c r="B267" s="46" t="s">
        <v>275</v>
      </c>
      <c r="C267" s="29"/>
      <c r="D267" s="29"/>
      <c r="E267" s="16"/>
      <c r="F267" s="13">
        <f>SUM(F268:F274)</f>
        <v>8373726.4900000002</v>
      </c>
      <c r="G267" s="179">
        <v>5258.0186400000002</v>
      </c>
    </row>
    <row r="268" spans="1:7" ht="30" x14ac:dyDescent="0.25">
      <c r="A268" s="27" t="s">
        <v>529</v>
      </c>
      <c r="B268" s="25" t="s">
        <v>22</v>
      </c>
      <c r="C268" s="29" t="s">
        <v>3</v>
      </c>
      <c r="D268" s="29">
        <v>6</v>
      </c>
      <c r="E268" s="16">
        <v>684185.27</v>
      </c>
      <c r="F268" s="15">
        <f t="shared" ref="F268:F274" si="7">D268*E268</f>
        <v>4105111.62</v>
      </c>
      <c r="G268" s="184">
        <v>2208</v>
      </c>
    </row>
    <row r="269" spans="1:7" ht="30" x14ac:dyDescent="0.25">
      <c r="A269" s="27" t="s">
        <v>530</v>
      </c>
      <c r="B269" s="25" t="s">
        <v>23</v>
      </c>
      <c r="C269" s="29" t="s">
        <v>170</v>
      </c>
      <c r="D269" s="29">
        <v>6</v>
      </c>
      <c r="E269" s="16">
        <v>175508.93</v>
      </c>
      <c r="F269" s="15">
        <f t="shared" si="7"/>
        <v>1053053.58</v>
      </c>
      <c r="G269" s="184">
        <v>573.93600000000004</v>
      </c>
    </row>
    <row r="270" spans="1:7" ht="30" x14ac:dyDescent="0.25">
      <c r="A270" s="27" t="s">
        <v>531</v>
      </c>
      <c r="B270" s="25" t="s">
        <v>24</v>
      </c>
      <c r="C270" s="29" t="s">
        <v>3</v>
      </c>
      <c r="D270" s="29">
        <v>1</v>
      </c>
      <c r="E270" s="16">
        <v>723834.38</v>
      </c>
      <c r="F270" s="15">
        <f t="shared" si="7"/>
        <v>723834.38</v>
      </c>
      <c r="G270" s="184">
        <v>380</v>
      </c>
    </row>
    <row r="271" spans="1:7" ht="30" x14ac:dyDescent="0.25">
      <c r="A271" s="27" t="s">
        <v>532</v>
      </c>
      <c r="B271" s="25" t="s">
        <v>984</v>
      </c>
      <c r="C271" s="29" t="s">
        <v>170</v>
      </c>
      <c r="D271" s="29">
        <v>1</v>
      </c>
      <c r="E271" s="16">
        <v>1441265.18</v>
      </c>
      <c r="F271" s="15">
        <f t="shared" si="7"/>
        <v>1441265.18</v>
      </c>
      <c r="G271" s="184">
        <v>938.08199999999999</v>
      </c>
    </row>
    <row r="272" spans="1:7" x14ac:dyDescent="0.25">
      <c r="A272" s="27" t="s">
        <v>533</v>
      </c>
      <c r="B272" s="25" t="s">
        <v>25</v>
      </c>
      <c r="C272" s="29" t="s">
        <v>3</v>
      </c>
      <c r="D272" s="29">
        <v>5</v>
      </c>
      <c r="E272" s="16">
        <v>43337.05</v>
      </c>
      <c r="F272" s="15">
        <f t="shared" si="7"/>
        <v>216685.25</v>
      </c>
      <c r="G272" s="184">
        <v>280.13499999999999</v>
      </c>
    </row>
    <row r="273" spans="1:7" x14ac:dyDescent="0.25">
      <c r="A273" s="27" t="s">
        <v>534</v>
      </c>
      <c r="B273" s="76" t="s">
        <v>878</v>
      </c>
      <c r="C273" s="29" t="s">
        <v>3</v>
      </c>
      <c r="D273" s="29">
        <v>5</v>
      </c>
      <c r="E273" s="16">
        <v>160501.79</v>
      </c>
      <c r="F273" s="15">
        <f t="shared" si="7"/>
        <v>802508.95000000007</v>
      </c>
      <c r="G273" s="184">
        <v>820</v>
      </c>
    </row>
    <row r="274" spans="1:7" x14ac:dyDescent="0.25">
      <c r="A274" s="27" t="s">
        <v>535</v>
      </c>
      <c r="B274" s="25" t="s">
        <v>237</v>
      </c>
      <c r="C274" s="29" t="s">
        <v>3</v>
      </c>
      <c r="D274" s="29">
        <v>21</v>
      </c>
      <c r="E274" s="16">
        <v>1488.93</v>
      </c>
      <c r="F274" s="15">
        <f t="shared" si="7"/>
        <v>31267.530000000002</v>
      </c>
      <c r="G274" s="184">
        <v>27.369299999999999</v>
      </c>
    </row>
    <row r="275" spans="1:7" x14ac:dyDescent="0.25">
      <c r="A275" s="27"/>
      <c r="B275" s="25" t="s">
        <v>77</v>
      </c>
      <c r="C275" s="29" t="s">
        <v>3</v>
      </c>
      <c r="D275" s="29">
        <v>9</v>
      </c>
      <c r="E275" s="16"/>
      <c r="F275" s="15"/>
      <c r="G275" s="184">
        <v>30.49634</v>
      </c>
    </row>
    <row r="276" spans="1:7" x14ac:dyDescent="0.25">
      <c r="A276" s="42">
        <v>53</v>
      </c>
      <c r="B276" s="46" t="s">
        <v>277</v>
      </c>
      <c r="C276" s="29"/>
      <c r="D276" s="29"/>
      <c r="E276" s="16"/>
      <c r="F276" s="13">
        <f>SUM(F277:F279)</f>
        <v>5184965.9400000004</v>
      </c>
      <c r="G276" s="179">
        <v>2805.3954699999999</v>
      </c>
    </row>
    <row r="277" spans="1:7" ht="30" x14ac:dyDescent="0.25">
      <c r="A277" s="27" t="s">
        <v>536</v>
      </c>
      <c r="B277" s="25" t="s">
        <v>22</v>
      </c>
      <c r="C277" s="29" t="s">
        <v>3</v>
      </c>
      <c r="D277" s="29">
        <v>6</v>
      </c>
      <c r="E277" s="16">
        <v>684185.27</v>
      </c>
      <c r="F277" s="15">
        <f>D277*E277</f>
        <v>4105111.62</v>
      </c>
      <c r="G277" s="184">
        <v>2208</v>
      </c>
    </row>
    <row r="278" spans="1:7" ht="30" x14ac:dyDescent="0.25">
      <c r="A278" s="27" t="s">
        <v>537</v>
      </c>
      <c r="B278" s="25" t="s">
        <v>23</v>
      </c>
      <c r="C278" s="29" t="s">
        <v>170</v>
      </c>
      <c r="D278" s="29">
        <v>6</v>
      </c>
      <c r="E278" s="16">
        <v>175508.93</v>
      </c>
      <c r="F278" s="15">
        <f>D278*E278</f>
        <v>1053053.58</v>
      </c>
      <c r="G278" s="184">
        <v>573.93600000000004</v>
      </c>
    </row>
    <row r="279" spans="1:7" x14ac:dyDescent="0.25">
      <c r="A279" s="27" t="s">
        <v>538</v>
      </c>
      <c r="B279" s="25" t="s">
        <v>237</v>
      </c>
      <c r="C279" s="29" t="s">
        <v>3</v>
      </c>
      <c r="D279" s="29">
        <v>18</v>
      </c>
      <c r="E279" s="16">
        <v>1488.93</v>
      </c>
      <c r="F279" s="15">
        <f>D279*E279</f>
        <v>26800.74</v>
      </c>
      <c r="G279" s="184">
        <v>23.45947</v>
      </c>
    </row>
    <row r="280" spans="1:7" x14ac:dyDescent="0.25">
      <c r="A280" s="42">
        <v>54</v>
      </c>
      <c r="B280" s="46" t="s">
        <v>278</v>
      </c>
      <c r="C280" s="29"/>
      <c r="D280" s="29"/>
      <c r="E280" s="16"/>
      <c r="F280" s="13">
        <f>SUM(F281:F289)</f>
        <v>10729048.469999999</v>
      </c>
      <c r="G280" s="179">
        <v>6662.7339300000003</v>
      </c>
    </row>
    <row r="281" spans="1:7" ht="30" x14ac:dyDescent="0.25">
      <c r="A281" s="27" t="s">
        <v>539</v>
      </c>
      <c r="B281" s="25" t="s">
        <v>22</v>
      </c>
      <c r="C281" s="29" t="s">
        <v>3</v>
      </c>
      <c r="D281" s="29">
        <v>8</v>
      </c>
      <c r="E281" s="16">
        <v>684185.27</v>
      </c>
      <c r="F281" s="15">
        <f t="shared" ref="F281:F288" si="8">D281*E281</f>
        <v>5473482.1600000001</v>
      </c>
      <c r="G281" s="184">
        <v>2944</v>
      </c>
    </row>
    <row r="282" spans="1:7" ht="30" x14ac:dyDescent="0.25">
      <c r="A282" s="27" t="s">
        <v>540</v>
      </c>
      <c r="B282" s="25" t="s">
        <v>23</v>
      </c>
      <c r="C282" s="29" t="s">
        <v>170</v>
      </c>
      <c r="D282" s="29">
        <v>8</v>
      </c>
      <c r="E282" s="16">
        <v>175508.93</v>
      </c>
      <c r="F282" s="15">
        <f t="shared" si="8"/>
        <v>1404071.44</v>
      </c>
      <c r="G282" s="184">
        <v>765.24800000000005</v>
      </c>
    </row>
    <row r="283" spans="1:7" x14ac:dyDescent="0.25">
      <c r="A283" s="27" t="s">
        <v>541</v>
      </c>
      <c r="B283" s="25" t="s">
        <v>29</v>
      </c>
      <c r="C283" s="29" t="s">
        <v>3</v>
      </c>
      <c r="D283" s="29">
        <v>8</v>
      </c>
      <c r="E283" s="16">
        <v>61599.999999999993</v>
      </c>
      <c r="F283" s="15">
        <f t="shared" si="8"/>
        <v>492799.99999999994</v>
      </c>
      <c r="G283" s="184">
        <v>399.2</v>
      </c>
    </row>
    <row r="284" spans="1:7" x14ac:dyDescent="0.25">
      <c r="A284" s="27" t="s">
        <v>542</v>
      </c>
      <c r="B284" s="25" t="s">
        <v>42</v>
      </c>
      <c r="C284" s="29" t="s">
        <v>3</v>
      </c>
      <c r="D284" s="29">
        <v>8</v>
      </c>
      <c r="E284" s="16">
        <v>16775</v>
      </c>
      <c r="F284" s="15">
        <f t="shared" si="8"/>
        <v>134200</v>
      </c>
      <c r="G284" s="184">
        <v>92.8</v>
      </c>
    </row>
    <row r="285" spans="1:7" ht="30" x14ac:dyDescent="0.25">
      <c r="A285" s="27" t="s">
        <v>543</v>
      </c>
      <c r="B285" s="25" t="s">
        <v>24</v>
      </c>
      <c r="C285" s="29" t="s">
        <v>3</v>
      </c>
      <c r="D285" s="29">
        <v>1</v>
      </c>
      <c r="E285" s="16">
        <v>723834.38</v>
      </c>
      <c r="F285" s="15">
        <f t="shared" si="8"/>
        <v>723834.38</v>
      </c>
      <c r="G285" s="184">
        <v>380</v>
      </c>
    </row>
    <row r="286" spans="1:7" ht="30" x14ac:dyDescent="0.25">
      <c r="A286" s="27" t="s">
        <v>544</v>
      </c>
      <c r="B286" s="25" t="s">
        <v>983</v>
      </c>
      <c r="C286" s="29" t="s">
        <v>170</v>
      </c>
      <c r="D286" s="29">
        <v>1</v>
      </c>
      <c r="E286" s="16">
        <v>1441265.18</v>
      </c>
      <c r="F286" s="15">
        <f t="shared" si="8"/>
        <v>1441265.18</v>
      </c>
      <c r="G286" s="184">
        <v>938.08199999999999</v>
      </c>
    </row>
    <row r="287" spans="1:7" x14ac:dyDescent="0.25">
      <c r="A287" s="27" t="s">
        <v>545</v>
      </c>
      <c r="B287" s="25" t="s">
        <v>25</v>
      </c>
      <c r="C287" s="29" t="s">
        <v>3</v>
      </c>
      <c r="D287" s="29">
        <v>5</v>
      </c>
      <c r="E287" s="16">
        <v>43337.05</v>
      </c>
      <c r="F287" s="15">
        <f t="shared" si="8"/>
        <v>216685.25</v>
      </c>
      <c r="G287" s="184">
        <v>280.13499999999999</v>
      </c>
    </row>
    <row r="288" spans="1:7" x14ac:dyDescent="0.25">
      <c r="A288" s="27" t="s">
        <v>546</v>
      </c>
      <c r="B288" s="76" t="s">
        <v>878</v>
      </c>
      <c r="C288" s="29" t="s">
        <v>3</v>
      </c>
      <c r="D288" s="29">
        <v>5</v>
      </c>
      <c r="E288" s="16">
        <v>160501.79</v>
      </c>
      <c r="F288" s="15">
        <f t="shared" si="8"/>
        <v>802508.95000000007</v>
      </c>
      <c r="G288" s="184">
        <v>820</v>
      </c>
    </row>
    <row r="289" spans="1:7" x14ac:dyDescent="0.25">
      <c r="A289" s="27" t="s">
        <v>547</v>
      </c>
      <c r="B289" s="25" t="s">
        <v>985</v>
      </c>
      <c r="C289" s="29" t="s">
        <v>3</v>
      </c>
      <c r="D289" s="77">
        <v>15</v>
      </c>
      <c r="E289" s="16">
        <v>1488.93</v>
      </c>
      <c r="F289" s="15">
        <v>40201.11</v>
      </c>
      <c r="G289" s="184">
        <v>19.54955</v>
      </c>
    </row>
    <row r="290" spans="1:7" x14ac:dyDescent="0.25">
      <c r="A290" s="27" t="s">
        <v>931</v>
      </c>
      <c r="B290" s="25" t="s">
        <v>77</v>
      </c>
      <c r="C290" s="29" t="s">
        <v>3</v>
      </c>
      <c r="D290" s="77">
        <v>7</v>
      </c>
      <c r="E290" s="16"/>
      <c r="F290" s="15"/>
      <c r="G290" s="184">
        <v>23.719380000000001</v>
      </c>
    </row>
    <row r="291" spans="1:7" x14ac:dyDescent="0.25">
      <c r="A291" s="42">
        <v>55</v>
      </c>
      <c r="B291" s="46" t="s">
        <v>279</v>
      </c>
      <c r="C291" s="29"/>
      <c r="D291" s="29"/>
      <c r="E291" s="12"/>
      <c r="F291" s="12">
        <f>SUM(F292:F298)</f>
        <v>8373726.4900000002</v>
      </c>
      <c r="G291" s="180">
        <v>5237.5255000000006</v>
      </c>
    </row>
    <row r="292" spans="1:7" ht="30" x14ac:dyDescent="0.25">
      <c r="A292" s="27" t="s">
        <v>548</v>
      </c>
      <c r="B292" s="25" t="s">
        <v>22</v>
      </c>
      <c r="C292" s="29" t="s">
        <v>3</v>
      </c>
      <c r="D292" s="29">
        <v>6</v>
      </c>
      <c r="E292" s="16">
        <v>684185.27</v>
      </c>
      <c r="F292" s="15">
        <f t="shared" ref="F292:F298" si="9">D292*E292</f>
        <v>4105111.62</v>
      </c>
      <c r="G292" s="184">
        <v>2208</v>
      </c>
    </row>
    <row r="293" spans="1:7" ht="30" x14ac:dyDescent="0.25">
      <c r="A293" s="27" t="s">
        <v>549</v>
      </c>
      <c r="B293" s="25" t="s">
        <v>23</v>
      </c>
      <c r="C293" s="29" t="s">
        <v>170</v>
      </c>
      <c r="D293" s="29">
        <v>6</v>
      </c>
      <c r="E293" s="16">
        <v>175508.93</v>
      </c>
      <c r="F293" s="15">
        <f t="shared" si="9"/>
        <v>1053053.58</v>
      </c>
      <c r="G293" s="184">
        <v>573.93600000000004</v>
      </c>
    </row>
    <row r="294" spans="1:7" ht="30" x14ac:dyDescent="0.25">
      <c r="A294" s="27" t="s">
        <v>550</v>
      </c>
      <c r="B294" s="25" t="s">
        <v>24</v>
      </c>
      <c r="C294" s="29" t="s">
        <v>3</v>
      </c>
      <c r="D294" s="29">
        <v>1</v>
      </c>
      <c r="E294" s="16">
        <v>723834.38</v>
      </c>
      <c r="F294" s="15">
        <f t="shared" si="9"/>
        <v>723834.38</v>
      </c>
      <c r="G294" s="184">
        <v>380</v>
      </c>
    </row>
    <row r="295" spans="1:7" ht="30" x14ac:dyDescent="0.25">
      <c r="A295" s="27" t="s">
        <v>551</v>
      </c>
      <c r="B295" s="25" t="s">
        <v>984</v>
      </c>
      <c r="C295" s="29" t="s">
        <v>170</v>
      </c>
      <c r="D295" s="29">
        <v>1</v>
      </c>
      <c r="E295" s="16">
        <v>1441265.18</v>
      </c>
      <c r="F295" s="15">
        <f t="shared" si="9"/>
        <v>1441265.18</v>
      </c>
      <c r="G295" s="184">
        <v>938.08199999999999</v>
      </c>
    </row>
    <row r="296" spans="1:7" x14ac:dyDescent="0.25">
      <c r="A296" s="27" t="s">
        <v>552</v>
      </c>
      <c r="B296" s="25" t="s">
        <v>25</v>
      </c>
      <c r="C296" s="29" t="s">
        <v>3</v>
      </c>
      <c r="D296" s="29">
        <v>5</v>
      </c>
      <c r="E296" s="16">
        <v>43337.05</v>
      </c>
      <c r="F296" s="15">
        <f t="shared" si="9"/>
        <v>216685.25</v>
      </c>
      <c r="G296" s="184">
        <v>280.13499999999999</v>
      </c>
    </row>
    <row r="297" spans="1:7" x14ac:dyDescent="0.25">
      <c r="A297" s="27" t="s">
        <v>553</v>
      </c>
      <c r="B297" s="76" t="s">
        <v>878</v>
      </c>
      <c r="C297" s="29" t="s">
        <v>3</v>
      </c>
      <c r="D297" s="29">
        <v>5</v>
      </c>
      <c r="E297" s="16">
        <v>160501.79</v>
      </c>
      <c r="F297" s="15">
        <f t="shared" si="9"/>
        <v>802508.95000000007</v>
      </c>
      <c r="G297" s="184">
        <v>820</v>
      </c>
    </row>
    <row r="298" spans="1:7" x14ac:dyDescent="0.25">
      <c r="A298" s="27" t="s">
        <v>554</v>
      </c>
      <c r="B298" s="25" t="s">
        <v>986</v>
      </c>
      <c r="C298" s="29" t="s">
        <v>3</v>
      </c>
      <c r="D298" s="29">
        <v>21</v>
      </c>
      <c r="E298" s="16">
        <v>1488.93</v>
      </c>
      <c r="F298" s="15">
        <f t="shared" si="9"/>
        <v>31267.530000000002</v>
      </c>
      <c r="G298" s="184">
        <v>37.372500000000002</v>
      </c>
    </row>
    <row r="299" spans="1:7" x14ac:dyDescent="0.25">
      <c r="A299" s="42">
        <v>56</v>
      </c>
      <c r="B299" s="46" t="s">
        <v>280</v>
      </c>
      <c r="C299" s="29"/>
      <c r="D299" s="29"/>
      <c r="E299" s="12"/>
      <c r="F299" s="12">
        <f>SUM(F300:F306)</f>
        <v>10102048.469999999</v>
      </c>
      <c r="G299" s="180">
        <v>6162.6541999999999</v>
      </c>
    </row>
    <row r="300" spans="1:7" ht="30" x14ac:dyDescent="0.25">
      <c r="A300" s="27" t="s">
        <v>555</v>
      </c>
      <c r="B300" s="25" t="s">
        <v>22</v>
      </c>
      <c r="C300" s="29" t="s">
        <v>3</v>
      </c>
      <c r="D300" s="29">
        <v>8</v>
      </c>
      <c r="E300" s="16">
        <v>684185.27</v>
      </c>
      <c r="F300" s="15">
        <f t="shared" ref="F300:F306" si="10">D300*E300</f>
        <v>5473482.1600000001</v>
      </c>
      <c r="G300" s="184">
        <v>2944</v>
      </c>
    </row>
    <row r="301" spans="1:7" ht="30" x14ac:dyDescent="0.25">
      <c r="A301" s="27" t="s">
        <v>556</v>
      </c>
      <c r="B301" s="25" t="s">
        <v>23</v>
      </c>
      <c r="C301" s="29" t="s">
        <v>170</v>
      </c>
      <c r="D301" s="29">
        <v>8</v>
      </c>
      <c r="E301" s="16">
        <v>175508.93</v>
      </c>
      <c r="F301" s="15">
        <f t="shared" si="10"/>
        <v>1404071.44</v>
      </c>
      <c r="G301" s="184">
        <v>765.24800000000005</v>
      </c>
    </row>
    <row r="302" spans="1:7" ht="30" x14ac:dyDescent="0.25">
      <c r="A302" s="27" t="s">
        <v>557</v>
      </c>
      <c r="B302" s="25" t="s">
        <v>24</v>
      </c>
      <c r="C302" s="29" t="s">
        <v>3</v>
      </c>
      <c r="D302" s="29">
        <v>1</v>
      </c>
      <c r="E302" s="16">
        <v>723834.38</v>
      </c>
      <c r="F302" s="15">
        <f t="shared" si="10"/>
        <v>723834.38</v>
      </c>
      <c r="G302" s="184">
        <v>380</v>
      </c>
    </row>
    <row r="303" spans="1:7" ht="30" x14ac:dyDescent="0.25">
      <c r="A303" s="27" t="s">
        <v>558</v>
      </c>
      <c r="B303" s="25" t="s">
        <v>984</v>
      </c>
      <c r="C303" s="29" t="s">
        <v>170</v>
      </c>
      <c r="D303" s="29">
        <v>1</v>
      </c>
      <c r="E303" s="16">
        <v>1441265.18</v>
      </c>
      <c r="F303" s="15">
        <f t="shared" si="10"/>
        <v>1441265.18</v>
      </c>
      <c r="G303" s="184">
        <v>938.08199999999999</v>
      </c>
    </row>
    <row r="304" spans="1:7" x14ac:dyDescent="0.25">
      <c r="A304" s="27" t="s">
        <v>559</v>
      </c>
      <c r="B304" s="25" t="s">
        <v>25</v>
      </c>
      <c r="C304" s="29" t="s">
        <v>3</v>
      </c>
      <c r="D304" s="29">
        <v>5</v>
      </c>
      <c r="E304" s="16">
        <v>43337.05</v>
      </c>
      <c r="F304" s="15">
        <f t="shared" si="10"/>
        <v>216685.25</v>
      </c>
      <c r="G304" s="184">
        <v>280.13499999999999</v>
      </c>
    </row>
    <row r="305" spans="1:7" x14ac:dyDescent="0.25">
      <c r="A305" s="27" t="s">
        <v>560</v>
      </c>
      <c r="B305" s="76" t="s">
        <v>878</v>
      </c>
      <c r="C305" s="29" t="s">
        <v>3</v>
      </c>
      <c r="D305" s="29">
        <v>5</v>
      </c>
      <c r="E305" s="16">
        <v>160501.79</v>
      </c>
      <c r="F305" s="15">
        <f t="shared" si="10"/>
        <v>802508.95000000007</v>
      </c>
      <c r="G305" s="184">
        <v>820</v>
      </c>
    </row>
    <row r="306" spans="1:7" x14ac:dyDescent="0.25">
      <c r="A306" s="27" t="s">
        <v>561</v>
      </c>
      <c r="B306" s="25" t="s">
        <v>237</v>
      </c>
      <c r="C306" s="29" t="s">
        <v>3</v>
      </c>
      <c r="D306" s="77">
        <v>27</v>
      </c>
      <c r="E306" s="16">
        <v>1488.93</v>
      </c>
      <c r="F306" s="15">
        <f t="shared" si="10"/>
        <v>40201.11</v>
      </c>
      <c r="G306" s="184">
        <v>35.1892</v>
      </c>
    </row>
    <row r="307" spans="1:7" x14ac:dyDescent="0.25">
      <c r="A307" s="42">
        <v>57</v>
      </c>
      <c r="B307" s="46" t="s">
        <v>281</v>
      </c>
      <c r="C307" s="29"/>
      <c r="D307" s="29"/>
      <c r="E307" s="100"/>
      <c r="F307" s="12">
        <f>SUM(F308:F316)</f>
        <v>8843976.4899999984</v>
      </c>
      <c r="G307" s="180">
        <v>5592.8723600000003</v>
      </c>
    </row>
    <row r="308" spans="1:7" ht="30" x14ac:dyDescent="0.25">
      <c r="A308" s="27" t="s">
        <v>562</v>
      </c>
      <c r="B308" s="25" t="s">
        <v>22</v>
      </c>
      <c r="C308" s="29" t="s">
        <v>3</v>
      </c>
      <c r="D308" s="29">
        <v>6</v>
      </c>
      <c r="E308" s="16">
        <v>684185.27</v>
      </c>
      <c r="F308" s="15">
        <f t="shared" ref="F308:F316" si="11">D308*E308</f>
        <v>4105111.62</v>
      </c>
      <c r="G308" s="184">
        <v>2208</v>
      </c>
    </row>
    <row r="309" spans="1:7" ht="30" x14ac:dyDescent="0.25">
      <c r="A309" s="27" t="s">
        <v>563</v>
      </c>
      <c r="B309" s="25" t="s">
        <v>23</v>
      </c>
      <c r="C309" s="29" t="s">
        <v>170</v>
      </c>
      <c r="D309" s="29">
        <v>6</v>
      </c>
      <c r="E309" s="16">
        <v>175508.93</v>
      </c>
      <c r="F309" s="15">
        <f t="shared" si="11"/>
        <v>1053053.58</v>
      </c>
      <c r="G309" s="184">
        <v>573.93600000000004</v>
      </c>
    </row>
    <row r="310" spans="1:7" x14ac:dyDescent="0.25">
      <c r="A310" s="27" t="s">
        <v>564</v>
      </c>
      <c r="B310" s="25" t="s">
        <v>29</v>
      </c>
      <c r="C310" s="29" t="s">
        <v>3</v>
      </c>
      <c r="D310" s="29">
        <v>6</v>
      </c>
      <c r="E310" s="16">
        <v>61600</v>
      </c>
      <c r="F310" s="15">
        <f t="shared" si="11"/>
        <v>369600</v>
      </c>
      <c r="G310" s="184">
        <v>299.39999999999998</v>
      </c>
    </row>
    <row r="311" spans="1:7" x14ac:dyDescent="0.25">
      <c r="A311" s="27" t="s">
        <v>565</v>
      </c>
      <c r="B311" s="25" t="s">
        <v>42</v>
      </c>
      <c r="C311" s="29" t="s">
        <v>3</v>
      </c>
      <c r="D311" s="29">
        <v>6</v>
      </c>
      <c r="E311" s="16">
        <v>16775</v>
      </c>
      <c r="F311" s="15">
        <f t="shared" si="11"/>
        <v>100650</v>
      </c>
      <c r="G311" s="184">
        <v>69.599999999999994</v>
      </c>
    </row>
    <row r="312" spans="1:7" ht="30" x14ac:dyDescent="0.25">
      <c r="A312" s="27" t="s">
        <v>566</v>
      </c>
      <c r="B312" s="25" t="s">
        <v>24</v>
      </c>
      <c r="C312" s="29" t="s">
        <v>3</v>
      </c>
      <c r="D312" s="29">
        <v>1</v>
      </c>
      <c r="E312" s="16">
        <v>723834.38</v>
      </c>
      <c r="F312" s="15">
        <f t="shared" si="11"/>
        <v>723834.38</v>
      </c>
      <c r="G312" s="184">
        <v>380</v>
      </c>
    </row>
    <row r="313" spans="1:7" ht="30" x14ac:dyDescent="0.25">
      <c r="A313" s="27" t="s">
        <v>567</v>
      </c>
      <c r="B313" s="25" t="s">
        <v>983</v>
      </c>
      <c r="C313" s="29" t="s">
        <v>170</v>
      </c>
      <c r="D313" s="29">
        <v>1</v>
      </c>
      <c r="E313" s="16">
        <v>1441265.18</v>
      </c>
      <c r="F313" s="15">
        <f t="shared" si="11"/>
        <v>1441265.18</v>
      </c>
      <c r="G313" s="184">
        <v>938.08199999999999</v>
      </c>
    </row>
    <row r="314" spans="1:7" x14ac:dyDescent="0.25">
      <c r="A314" s="27" t="s">
        <v>568</v>
      </c>
      <c r="B314" s="25" t="s">
        <v>25</v>
      </c>
      <c r="C314" s="29" t="s">
        <v>3</v>
      </c>
      <c r="D314" s="29">
        <v>5</v>
      </c>
      <c r="E314" s="16">
        <v>43337.05</v>
      </c>
      <c r="F314" s="15">
        <f t="shared" si="11"/>
        <v>216685.25</v>
      </c>
      <c r="G314" s="184">
        <v>280.13499999999999</v>
      </c>
    </row>
    <row r="315" spans="1:7" x14ac:dyDescent="0.25">
      <c r="A315" s="27" t="s">
        <v>569</v>
      </c>
      <c r="B315" s="76" t="s">
        <v>878</v>
      </c>
      <c r="C315" s="29" t="s">
        <v>3</v>
      </c>
      <c r="D315" s="29">
        <v>5</v>
      </c>
      <c r="E315" s="16">
        <v>160501.79</v>
      </c>
      <c r="F315" s="15">
        <f t="shared" si="11"/>
        <v>802508.95000000007</v>
      </c>
      <c r="G315" s="184">
        <v>820</v>
      </c>
    </row>
    <row r="316" spans="1:7" x14ac:dyDescent="0.25">
      <c r="A316" s="27" t="s">
        <v>570</v>
      </c>
      <c r="B316" s="25" t="s">
        <v>237</v>
      </c>
      <c r="C316" s="29" t="s">
        <v>3</v>
      </c>
      <c r="D316" s="77">
        <v>21</v>
      </c>
      <c r="E316" s="16">
        <v>1488.93</v>
      </c>
      <c r="F316" s="15">
        <f t="shared" si="11"/>
        <v>31267.530000000002</v>
      </c>
      <c r="G316" s="184"/>
    </row>
    <row r="317" spans="1:7" x14ac:dyDescent="0.25">
      <c r="A317" s="27" t="s">
        <v>932</v>
      </c>
      <c r="B317" s="25" t="s">
        <v>77</v>
      </c>
      <c r="C317" s="29" t="s">
        <v>3</v>
      </c>
      <c r="D317" s="77">
        <v>7</v>
      </c>
      <c r="E317" s="16"/>
      <c r="F317" s="15"/>
      <c r="G317" s="184">
        <v>23.719360000000002</v>
      </c>
    </row>
    <row r="318" spans="1:7" x14ac:dyDescent="0.25">
      <c r="A318" s="42">
        <v>58</v>
      </c>
      <c r="B318" s="46" t="s">
        <v>282</v>
      </c>
      <c r="C318" s="29"/>
      <c r="D318" s="29"/>
      <c r="E318" s="12"/>
      <c r="F318" s="12">
        <f>SUM(F319:F325)</f>
        <v>8373726.4900000002</v>
      </c>
      <c r="G318" s="180">
        <v>5227.5223700000006</v>
      </c>
    </row>
    <row r="319" spans="1:7" ht="30" x14ac:dyDescent="0.25">
      <c r="A319" s="27" t="s">
        <v>571</v>
      </c>
      <c r="B319" s="25" t="s">
        <v>22</v>
      </c>
      <c r="C319" s="29" t="s">
        <v>3</v>
      </c>
      <c r="D319" s="29">
        <v>6</v>
      </c>
      <c r="E319" s="16">
        <v>684185.27</v>
      </c>
      <c r="F319" s="15">
        <f t="shared" ref="F319:F325" si="12">D319*E319</f>
        <v>4105111.62</v>
      </c>
      <c r="G319" s="184">
        <v>2208</v>
      </c>
    </row>
    <row r="320" spans="1:7" ht="30" x14ac:dyDescent="0.25">
      <c r="A320" s="27" t="s">
        <v>572</v>
      </c>
      <c r="B320" s="25" t="s">
        <v>23</v>
      </c>
      <c r="C320" s="29" t="s">
        <v>170</v>
      </c>
      <c r="D320" s="29">
        <v>6</v>
      </c>
      <c r="E320" s="16">
        <v>175508.93</v>
      </c>
      <c r="F320" s="15">
        <f t="shared" si="12"/>
        <v>1053053.58</v>
      </c>
      <c r="G320" s="184">
        <v>573.93600000000004</v>
      </c>
    </row>
    <row r="321" spans="1:7" ht="30" x14ac:dyDescent="0.25">
      <c r="A321" s="27" t="s">
        <v>573</v>
      </c>
      <c r="B321" s="25" t="s">
        <v>24</v>
      </c>
      <c r="C321" s="29" t="s">
        <v>3</v>
      </c>
      <c r="D321" s="29">
        <v>1</v>
      </c>
      <c r="E321" s="16">
        <v>723834.38</v>
      </c>
      <c r="F321" s="15">
        <f t="shared" si="12"/>
        <v>723834.38</v>
      </c>
      <c r="G321" s="184">
        <v>380</v>
      </c>
    </row>
    <row r="322" spans="1:7" ht="30" x14ac:dyDescent="0.25">
      <c r="A322" s="27" t="s">
        <v>574</v>
      </c>
      <c r="B322" s="25" t="s">
        <v>983</v>
      </c>
      <c r="C322" s="29" t="s">
        <v>170</v>
      </c>
      <c r="D322" s="29">
        <v>1</v>
      </c>
      <c r="E322" s="16">
        <v>1441265.18</v>
      </c>
      <c r="F322" s="15">
        <f t="shared" si="12"/>
        <v>1441265.18</v>
      </c>
      <c r="G322" s="184">
        <v>938.08199999999999</v>
      </c>
    </row>
    <row r="323" spans="1:7" x14ac:dyDescent="0.25">
      <c r="A323" s="27" t="s">
        <v>575</v>
      </c>
      <c r="B323" s="25" t="s">
        <v>25</v>
      </c>
      <c r="C323" s="29" t="s">
        <v>3</v>
      </c>
      <c r="D323" s="29">
        <v>5</v>
      </c>
      <c r="E323" s="16">
        <v>43337.05</v>
      </c>
      <c r="F323" s="15">
        <f t="shared" si="12"/>
        <v>216685.25</v>
      </c>
      <c r="G323" s="184">
        <v>280.13499999999999</v>
      </c>
    </row>
    <row r="324" spans="1:7" x14ac:dyDescent="0.25">
      <c r="A324" s="27" t="s">
        <v>576</v>
      </c>
      <c r="B324" s="76" t="s">
        <v>878</v>
      </c>
      <c r="C324" s="29" t="s">
        <v>3</v>
      </c>
      <c r="D324" s="29">
        <v>5</v>
      </c>
      <c r="E324" s="16">
        <v>160501.79</v>
      </c>
      <c r="F324" s="15">
        <f t="shared" si="12"/>
        <v>802508.95000000007</v>
      </c>
      <c r="G324" s="184">
        <v>820</v>
      </c>
    </row>
    <row r="325" spans="1:7" x14ac:dyDescent="0.25">
      <c r="A325" s="27" t="s">
        <v>577</v>
      </c>
      <c r="B325" s="25" t="s">
        <v>237</v>
      </c>
      <c r="C325" s="29" t="s">
        <v>3</v>
      </c>
      <c r="D325" s="29">
        <v>21</v>
      </c>
      <c r="E325" s="16">
        <v>1488.93</v>
      </c>
      <c r="F325" s="15">
        <f t="shared" si="12"/>
        <v>31267.530000000002</v>
      </c>
      <c r="G325" s="184">
        <v>27.36937</v>
      </c>
    </row>
    <row r="326" spans="1:7" x14ac:dyDescent="0.25">
      <c r="A326" s="42">
        <v>59</v>
      </c>
      <c r="B326" s="46" t="s">
        <v>283</v>
      </c>
      <c r="C326" s="29"/>
      <c r="D326" s="29"/>
      <c r="E326" s="16"/>
      <c r="F326" s="12">
        <f>SUM(F327:F329)</f>
        <v>5184965.9400000004</v>
      </c>
      <c r="G326" s="180">
        <v>2839.8017200000004</v>
      </c>
    </row>
    <row r="327" spans="1:7" ht="30" x14ac:dyDescent="0.25">
      <c r="A327" s="27" t="s">
        <v>578</v>
      </c>
      <c r="B327" s="25" t="s">
        <v>276</v>
      </c>
      <c r="C327" s="29" t="s">
        <v>3</v>
      </c>
      <c r="D327" s="29">
        <v>6</v>
      </c>
      <c r="E327" s="15">
        <v>684185.27</v>
      </c>
      <c r="F327" s="15">
        <f>D327*E327</f>
        <v>4105111.62</v>
      </c>
      <c r="G327" s="184">
        <v>2208</v>
      </c>
    </row>
    <row r="328" spans="1:7" ht="30" x14ac:dyDescent="0.25">
      <c r="A328" s="27" t="s">
        <v>579</v>
      </c>
      <c r="B328" s="25" t="s">
        <v>23</v>
      </c>
      <c r="C328" s="29" t="s">
        <v>170</v>
      </c>
      <c r="D328" s="29">
        <v>6</v>
      </c>
      <c r="E328" s="15">
        <v>175508.93</v>
      </c>
      <c r="F328" s="15">
        <f>D328*E328</f>
        <v>1053053.58</v>
      </c>
      <c r="G328" s="184">
        <v>573.93600000000004</v>
      </c>
    </row>
    <row r="329" spans="1:7" x14ac:dyDescent="0.25">
      <c r="A329" s="27" t="s">
        <v>580</v>
      </c>
      <c r="B329" s="25" t="s">
        <v>987</v>
      </c>
      <c r="C329" s="29" t="s">
        <v>3</v>
      </c>
      <c r="D329" s="77">
        <v>21</v>
      </c>
      <c r="E329" s="15">
        <v>1488.93</v>
      </c>
      <c r="F329" s="15">
        <v>26800.74</v>
      </c>
      <c r="G329" s="184">
        <v>27.36938</v>
      </c>
    </row>
    <row r="330" spans="1:7" x14ac:dyDescent="0.25">
      <c r="A330" s="27" t="s">
        <v>933</v>
      </c>
      <c r="B330" s="25" t="s">
        <v>898</v>
      </c>
      <c r="C330" s="29" t="s">
        <v>3</v>
      </c>
      <c r="D330" s="77">
        <v>9</v>
      </c>
      <c r="E330" s="15"/>
      <c r="F330" s="15"/>
      <c r="G330" s="184">
        <v>30.49634</v>
      </c>
    </row>
    <row r="331" spans="1:7" x14ac:dyDescent="0.25">
      <c r="A331" s="42">
        <v>60</v>
      </c>
      <c r="B331" s="46" t="s">
        <v>284</v>
      </c>
      <c r="C331" s="29"/>
      <c r="D331" s="29"/>
      <c r="E331" s="12"/>
      <c r="F331" s="12">
        <f>SUM(F332:F338)</f>
        <v>8373726.4900000002</v>
      </c>
      <c r="G331" s="180">
        <v>5339.3422900000005</v>
      </c>
    </row>
    <row r="332" spans="1:7" ht="30" x14ac:dyDescent="0.25">
      <c r="A332" s="27" t="s">
        <v>581</v>
      </c>
      <c r="B332" s="25" t="s">
        <v>22</v>
      </c>
      <c r="C332" s="29" t="s">
        <v>3</v>
      </c>
      <c r="D332" s="29">
        <v>6</v>
      </c>
      <c r="E332" s="16">
        <v>684185.27</v>
      </c>
      <c r="F332" s="15">
        <f t="shared" ref="F332:F338" si="13">D332*E332</f>
        <v>4105111.62</v>
      </c>
      <c r="G332" s="184">
        <v>2208</v>
      </c>
    </row>
    <row r="333" spans="1:7" ht="30" x14ac:dyDescent="0.25">
      <c r="A333" s="27" t="s">
        <v>582</v>
      </c>
      <c r="B333" s="25" t="s">
        <v>23</v>
      </c>
      <c r="C333" s="29" t="s">
        <v>170</v>
      </c>
      <c r="D333" s="29">
        <v>6</v>
      </c>
      <c r="E333" s="16">
        <v>175508.93</v>
      </c>
      <c r="F333" s="15">
        <f t="shared" si="13"/>
        <v>1053053.58</v>
      </c>
      <c r="G333" s="184">
        <v>573.93600000000004</v>
      </c>
    </row>
    <row r="334" spans="1:7" ht="30" x14ac:dyDescent="0.25">
      <c r="A334" s="27" t="s">
        <v>583</v>
      </c>
      <c r="B334" s="25" t="s">
        <v>24</v>
      </c>
      <c r="C334" s="29" t="s">
        <v>3</v>
      </c>
      <c r="D334" s="29">
        <v>1</v>
      </c>
      <c r="E334" s="16">
        <v>723834.38</v>
      </c>
      <c r="F334" s="15">
        <f t="shared" si="13"/>
        <v>723834.38</v>
      </c>
      <c r="G334" s="184">
        <v>380</v>
      </c>
    </row>
    <row r="335" spans="1:7" ht="30" x14ac:dyDescent="0.25">
      <c r="A335" s="27" t="s">
        <v>584</v>
      </c>
      <c r="B335" s="25" t="s">
        <v>984</v>
      </c>
      <c r="C335" s="29" t="s">
        <v>170</v>
      </c>
      <c r="D335" s="29">
        <v>1</v>
      </c>
      <c r="E335" s="16">
        <v>1441265.18</v>
      </c>
      <c r="F335" s="15">
        <f t="shared" si="13"/>
        <v>1441265.18</v>
      </c>
      <c r="G335" s="184">
        <v>938.08199999999999</v>
      </c>
    </row>
    <row r="336" spans="1:7" x14ac:dyDescent="0.25">
      <c r="A336" s="27" t="s">
        <v>585</v>
      </c>
      <c r="B336" s="25" t="s">
        <v>25</v>
      </c>
      <c r="C336" s="29" t="s">
        <v>3</v>
      </c>
      <c r="D336" s="29">
        <v>5</v>
      </c>
      <c r="E336" s="16">
        <v>43337.05</v>
      </c>
      <c r="F336" s="15">
        <f t="shared" si="13"/>
        <v>216685.25</v>
      </c>
      <c r="G336" s="184">
        <v>280.13499999999999</v>
      </c>
    </row>
    <row r="337" spans="1:7" x14ac:dyDescent="0.25">
      <c r="A337" s="27" t="s">
        <v>586</v>
      </c>
      <c r="B337" s="76" t="s">
        <v>878</v>
      </c>
      <c r="C337" s="29" t="s">
        <v>3</v>
      </c>
      <c r="D337" s="29">
        <v>5</v>
      </c>
      <c r="E337" s="16">
        <v>160501.79</v>
      </c>
      <c r="F337" s="15">
        <f t="shared" si="13"/>
        <v>802508.95000000007</v>
      </c>
      <c r="G337" s="184">
        <v>820</v>
      </c>
    </row>
    <row r="338" spans="1:7" x14ac:dyDescent="0.25">
      <c r="A338" s="27" t="s">
        <v>587</v>
      </c>
      <c r="B338" s="25" t="s">
        <v>237</v>
      </c>
      <c r="C338" s="29" t="s">
        <v>3</v>
      </c>
      <c r="D338" s="77">
        <v>21</v>
      </c>
      <c r="E338" s="16">
        <v>1488.93</v>
      </c>
      <c r="F338" s="15">
        <f t="shared" si="13"/>
        <v>31267.530000000002</v>
      </c>
      <c r="G338" s="184">
        <v>27.36938</v>
      </c>
    </row>
    <row r="339" spans="1:7" x14ac:dyDescent="0.25">
      <c r="A339" s="27" t="s">
        <v>934</v>
      </c>
      <c r="B339" s="25" t="s">
        <v>77</v>
      </c>
      <c r="C339" s="29" t="s">
        <v>3</v>
      </c>
      <c r="D339" s="29">
        <v>33</v>
      </c>
      <c r="E339" s="16"/>
      <c r="F339" s="15"/>
      <c r="G339" s="184">
        <v>111.81990999999999</v>
      </c>
    </row>
    <row r="340" spans="1:7" x14ac:dyDescent="0.25">
      <c r="A340" s="42">
        <v>61</v>
      </c>
      <c r="B340" s="46" t="s">
        <v>285</v>
      </c>
      <c r="C340" s="29"/>
      <c r="D340" s="29"/>
      <c r="E340" s="12"/>
      <c r="F340" s="13">
        <f>SUM(F341:F347)</f>
        <v>8373726.4900000002</v>
      </c>
      <c r="G340" s="179">
        <v>5247.8531900000007</v>
      </c>
    </row>
    <row r="341" spans="1:7" ht="30" x14ac:dyDescent="0.25">
      <c r="A341" s="27" t="s">
        <v>588</v>
      </c>
      <c r="B341" s="25" t="s">
        <v>22</v>
      </c>
      <c r="C341" s="29" t="s">
        <v>3</v>
      </c>
      <c r="D341" s="29">
        <v>6</v>
      </c>
      <c r="E341" s="16">
        <v>684185.27</v>
      </c>
      <c r="F341" s="15">
        <f t="shared" ref="F341:F347" si="14">D341*E341</f>
        <v>4105111.62</v>
      </c>
      <c r="G341" s="184">
        <v>2208</v>
      </c>
    </row>
    <row r="342" spans="1:7" ht="30" x14ac:dyDescent="0.25">
      <c r="A342" s="27" t="s">
        <v>589</v>
      </c>
      <c r="B342" s="25" t="s">
        <v>23</v>
      </c>
      <c r="C342" s="29" t="s">
        <v>170</v>
      </c>
      <c r="D342" s="29">
        <v>6</v>
      </c>
      <c r="E342" s="16">
        <v>175508.93</v>
      </c>
      <c r="F342" s="15">
        <f t="shared" si="14"/>
        <v>1053053.58</v>
      </c>
      <c r="G342" s="184">
        <v>573.93600000000004</v>
      </c>
    </row>
    <row r="343" spans="1:7" ht="30" x14ac:dyDescent="0.25">
      <c r="A343" s="27" t="s">
        <v>590</v>
      </c>
      <c r="B343" s="25" t="s">
        <v>24</v>
      </c>
      <c r="C343" s="29" t="s">
        <v>3</v>
      </c>
      <c r="D343" s="29">
        <v>1</v>
      </c>
      <c r="E343" s="16">
        <v>723834.38</v>
      </c>
      <c r="F343" s="15">
        <f t="shared" si="14"/>
        <v>723834.38</v>
      </c>
      <c r="G343" s="184">
        <v>380</v>
      </c>
    </row>
    <row r="344" spans="1:7" ht="30" x14ac:dyDescent="0.25">
      <c r="A344" s="27" t="s">
        <v>591</v>
      </c>
      <c r="B344" s="25" t="s">
        <v>984</v>
      </c>
      <c r="C344" s="29" t="s">
        <v>170</v>
      </c>
      <c r="D344" s="29">
        <v>1</v>
      </c>
      <c r="E344" s="16">
        <v>1441265.18</v>
      </c>
      <c r="F344" s="15">
        <f t="shared" si="14"/>
        <v>1441265.18</v>
      </c>
      <c r="G344" s="184">
        <v>938.08199999999999</v>
      </c>
    </row>
    <row r="345" spans="1:7" x14ac:dyDescent="0.25">
      <c r="A345" s="27" t="s">
        <v>592</v>
      </c>
      <c r="B345" s="25" t="s">
        <v>25</v>
      </c>
      <c r="C345" s="29" t="s">
        <v>3</v>
      </c>
      <c r="D345" s="29">
        <v>5</v>
      </c>
      <c r="E345" s="16">
        <v>43337.05</v>
      </c>
      <c r="F345" s="15">
        <f t="shared" si="14"/>
        <v>216685.25</v>
      </c>
      <c r="G345" s="184">
        <v>280.13499999999999</v>
      </c>
    </row>
    <row r="346" spans="1:7" x14ac:dyDescent="0.25">
      <c r="A346" s="27" t="s">
        <v>593</v>
      </c>
      <c r="B346" s="76" t="s">
        <v>878</v>
      </c>
      <c r="C346" s="29" t="s">
        <v>3</v>
      </c>
      <c r="D346" s="29">
        <v>5</v>
      </c>
      <c r="E346" s="16">
        <v>160501.79</v>
      </c>
      <c r="F346" s="15">
        <f t="shared" si="14"/>
        <v>802508.95000000007</v>
      </c>
      <c r="G346" s="184">
        <v>820</v>
      </c>
    </row>
    <row r="347" spans="1:7" x14ac:dyDescent="0.25">
      <c r="A347" s="27" t="s">
        <v>594</v>
      </c>
      <c r="B347" s="25" t="s">
        <v>237</v>
      </c>
      <c r="C347" s="29" t="s">
        <v>3</v>
      </c>
      <c r="D347" s="29">
        <v>21</v>
      </c>
      <c r="E347" s="16">
        <v>1488.93</v>
      </c>
      <c r="F347" s="15">
        <f t="shared" si="14"/>
        <v>31267.530000000002</v>
      </c>
      <c r="G347" s="184">
        <v>27.369299999999999</v>
      </c>
    </row>
    <row r="348" spans="1:7" x14ac:dyDescent="0.25">
      <c r="A348" s="27" t="s">
        <v>935</v>
      </c>
      <c r="B348" s="25" t="s">
        <v>77</v>
      </c>
      <c r="C348" s="29" t="s">
        <v>3</v>
      </c>
      <c r="D348" s="29">
        <v>6</v>
      </c>
      <c r="E348" s="16"/>
      <c r="F348" s="15"/>
      <c r="G348" s="184">
        <v>20.33089</v>
      </c>
    </row>
    <row r="349" spans="1:7" x14ac:dyDescent="0.25">
      <c r="A349" s="42">
        <v>62</v>
      </c>
      <c r="B349" s="46" t="s">
        <v>286</v>
      </c>
      <c r="C349" s="29"/>
      <c r="D349" s="29"/>
      <c r="E349" s="12"/>
      <c r="F349" s="12">
        <f>SUM(F350:F358)</f>
        <v>8839509.6999999993</v>
      </c>
      <c r="G349" s="180">
        <v>5677.4968200000003</v>
      </c>
    </row>
    <row r="350" spans="1:7" ht="30" x14ac:dyDescent="0.25">
      <c r="A350" s="27" t="s">
        <v>595</v>
      </c>
      <c r="B350" s="25" t="s">
        <v>22</v>
      </c>
      <c r="C350" s="29" t="s">
        <v>3</v>
      </c>
      <c r="D350" s="29">
        <v>6</v>
      </c>
      <c r="E350" s="16">
        <v>684185.27</v>
      </c>
      <c r="F350" s="15">
        <f t="shared" ref="F350:F358" si="15">D350*E350</f>
        <v>4105111.62</v>
      </c>
      <c r="G350" s="184">
        <v>2208</v>
      </c>
    </row>
    <row r="351" spans="1:7" ht="30" x14ac:dyDescent="0.25">
      <c r="A351" s="27" t="s">
        <v>596</v>
      </c>
      <c r="B351" s="25" t="s">
        <v>23</v>
      </c>
      <c r="C351" s="29" t="s">
        <v>170</v>
      </c>
      <c r="D351" s="29">
        <v>6</v>
      </c>
      <c r="E351" s="16">
        <v>175508.93</v>
      </c>
      <c r="F351" s="15">
        <f t="shared" si="15"/>
        <v>1053053.58</v>
      </c>
      <c r="G351" s="184">
        <v>573.93600000000004</v>
      </c>
    </row>
    <row r="352" spans="1:7" x14ac:dyDescent="0.25">
      <c r="A352" s="27" t="s">
        <v>597</v>
      </c>
      <c r="B352" s="25" t="s">
        <v>29</v>
      </c>
      <c r="C352" s="29" t="s">
        <v>3</v>
      </c>
      <c r="D352" s="29">
        <v>6</v>
      </c>
      <c r="E352" s="16">
        <v>61600</v>
      </c>
      <c r="F352" s="15">
        <f t="shared" si="15"/>
        <v>369600</v>
      </c>
      <c r="G352" s="184">
        <v>299.39999999999998</v>
      </c>
    </row>
    <row r="353" spans="1:7" x14ac:dyDescent="0.25">
      <c r="A353" s="27" t="s">
        <v>598</v>
      </c>
      <c r="B353" s="25" t="s">
        <v>42</v>
      </c>
      <c r="C353" s="29" t="s">
        <v>3</v>
      </c>
      <c r="D353" s="29">
        <v>6</v>
      </c>
      <c r="E353" s="16">
        <v>16775</v>
      </c>
      <c r="F353" s="15">
        <f t="shared" si="15"/>
        <v>100650</v>
      </c>
      <c r="G353" s="184">
        <v>69.599999999999994</v>
      </c>
    </row>
    <row r="354" spans="1:7" ht="30" x14ac:dyDescent="0.25">
      <c r="A354" s="27" t="s">
        <v>599</v>
      </c>
      <c r="B354" s="25" t="s">
        <v>24</v>
      </c>
      <c r="C354" s="29" t="s">
        <v>3</v>
      </c>
      <c r="D354" s="29">
        <v>1</v>
      </c>
      <c r="E354" s="16">
        <v>723834.38</v>
      </c>
      <c r="F354" s="15">
        <f t="shared" si="15"/>
        <v>723834.38</v>
      </c>
      <c r="G354" s="184">
        <v>380</v>
      </c>
    </row>
    <row r="355" spans="1:7" ht="30" x14ac:dyDescent="0.25">
      <c r="A355" s="27" t="s">
        <v>600</v>
      </c>
      <c r="B355" s="25" t="s">
        <v>984</v>
      </c>
      <c r="C355" s="29" t="s">
        <v>170</v>
      </c>
      <c r="D355" s="29">
        <v>1</v>
      </c>
      <c r="E355" s="16">
        <v>1441265.18</v>
      </c>
      <c r="F355" s="15">
        <f t="shared" si="15"/>
        <v>1441265.18</v>
      </c>
      <c r="G355" s="184">
        <v>938.08199999999999</v>
      </c>
    </row>
    <row r="356" spans="1:7" x14ac:dyDescent="0.25">
      <c r="A356" s="27" t="s">
        <v>601</v>
      </c>
      <c r="B356" s="25" t="s">
        <v>25</v>
      </c>
      <c r="C356" s="29" t="s">
        <v>3</v>
      </c>
      <c r="D356" s="29">
        <v>5</v>
      </c>
      <c r="E356" s="16">
        <v>43337.05</v>
      </c>
      <c r="F356" s="15">
        <f t="shared" si="15"/>
        <v>216685.25</v>
      </c>
      <c r="G356" s="184">
        <v>280.13499999999999</v>
      </c>
    </row>
    <row r="357" spans="1:7" x14ac:dyDescent="0.25">
      <c r="A357" s="27" t="s">
        <v>602</v>
      </c>
      <c r="B357" s="76" t="s">
        <v>878</v>
      </c>
      <c r="C357" s="29" t="s">
        <v>3</v>
      </c>
      <c r="D357" s="29">
        <v>5</v>
      </c>
      <c r="E357" s="16">
        <v>160501.79</v>
      </c>
      <c r="F357" s="15">
        <f t="shared" si="15"/>
        <v>802508.95000000007</v>
      </c>
      <c r="G357" s="184">
        <v>820</v>
      </c>
    </row>
    <row r="358" spans="1:7" x14ac:dyDescent="0.25">
      <c r="A358" s="27" t="s">
        <v>603</v>
      </c>
      <c r="B358" s="25" t="s">
        <v>237</v>
      </c>
      <c r="C358" s="29" t="s">
        <v>3</v>
      </c>
      <c r="D358" s="29">
        <v>18</v>
      </c>
      <c r="E358" s="16">
        <v>1488.93</v>
      </c>
      <c r="F358" s="15">
        <f t="shared" si="15"/>
        <v>26800.74</v>
      </c>
      <c r="G358" s="184">
        <v>23.459</v>
      </c>
    </row>
    <row r="359" spans="1:7" x14ac:dyDescent="0.25">
      <c r="A359" s="27" t="s">
        <v>936</v>
      </c>
      <c r="B359" s="108" t="s">
        <v>77</v>
      </c>
      <c r="C359" s="77" t="s">
        <v>3</v>
      </c>
      <c r="D359" s="77">
        <v>10</v>
      </c>
      <c r="E359" s="16"/>
      <c r="F359" s="15"/>
      <c r="G359" s="184">
        <v>33.884819999999998</v>
      </c>
    </row>
    <row r="360" spans="1:7" x14ac:dyDescent="0.25">
      <c r="A360" s="27" t="s">
        <v>937</v>
      </c>
      <c r="B360" s="108" t="s">
        <v>74</v>
      </c>
      <c r="C360" s="77" t="s">
        <v>3</v>
      </c>
      <c r="D360" s="77">
        <v>6</v>
      </c>
      <c r="E360" s="16"/>
      <c r="F360" s="15"/>
      <c r="G360" s="184">
        <v>27.6</v>
      </c>
    </row>
    <row r="361" spans="1:7" x14ac:dyDescent="0.25">
      <c r="A361" s="27" t="s">
        <v>938</v>
      </c>
      <c r="B361" s="108" t="s">
        <v>317</v>
      </c>
      <c r="C361" s="77" t="s">
        <v>3</v>
      </c>
      <c r="D361" s="77">
        <v>12</v>
      </c>
      <c r="E361" s="16"/>
      <c r="F361" s="15"/>
      <c r="G361" s="184">
        <v>23.4</v>
      </c>
    </row>
    <row r="362" spans="1:7" ht="31.5" customHeight="1" x14ac:dyDescent="0.25">
      <c r="A362" s="42"/>
      <c r="B362" s="5" t="s">
        <v>34</v>
      </c>
      <c r="C362" s="29"/>
      <c r="D362" s="29"/>
      <c r="E362" s="16"/>
      <c r="F362" s="13">
        <f>F363+F373+F383+F389+F398+F404+F410+F421</f>
        <v>68073005.100000009</v>
      </c>
      <c r="G362" s="179">
        <v>37753.337760000002</v>
      </c>
    </row>
    <row r="363" spans="1:7" ht="18.75" customHeight="1" x14ac:dyDescent="0.25">
      <c r="A363" s="42">
        <v>63</v>
      </c>
      <c r="B363" s="95" t="s">
        <v>256</v>
      </c>
      <c r="C363" s="1"/>
      <c r="D363" s="1"/>
      <c r="E363" s="12"/>
      <c r="F363" s="12">
        <f>SUM(F364:F372)</f>
        <v>15611239.5</v>
      </c>
      <c r="G363" s="180">
        <v>9085.6974099999989</v>
      </c>
    </row>
    <row r="364" spans="1:7" ht="30" x14ac:dyDescent="0.25">
      <c r="A364" s="27" t="s">
        <v>604</v>
      </c>
      <c r="B364" s="25" t="s">
        <v>172</v>
      </c>
      <c r="C364" s="29" t="s">
        <v>3</v>
      </c>
      <c r="D364" s="29">
        <v>15</v>
      </c>
      <c r="E364" s="14">
        <v>684185.27</v>
      </c>
      <c r="F364" s="15">
        <f t="shared" ref="F364:F372" si="16">D364*E364</f>
        <v>10262779.050000001</v>
      </c>
      <c r="G364" s="184">
        <v>5520</v>
      </c>
    </row>
    <row r="365" spans="1:7" ht="30" x14ac:dyDescent="0.25">
      <c r="A365" s="27" t="s">
        <v>605</v>
      </c>
      <c r="B365" s="25" t="s">
        <v>230</v>
      </c>
      <c r="C365" s="29" t="s">
        <v>231</v>
      </c>
      <c r="D365" s="29">
        <v>15</v>
      </c>
      <c r="E365" s="14">
        <v>175508.93</v>
      </c>
      <c r="F365" s="15">
        <f t="shared" si="16"/>
        <v>2632633.9499999997</v>
      </c>
      <c r="G365" s="184">
        <v>1608.96</v>
      </c>
    </row>
    <row r="366" spans="1:7" x14ac:dyDescent="0.25">
      <c r="A366" s="27" t="s">
        <v>606</v>
      </c>
      <c r="B366" s="9" t="s">
        <v>29</v>
      </c>
      <c r="C366" s="2" t="s">
        <v>3</v>
      </c>
      <c r="D366" s="2">
        <v>15</v>
      </c>
      <c r="E366" s="14">
        <v>61599.999999999993</v>
      </c>
      <c r="F366" s="15">
        <f t="shared" si="16"/>
        <v>923999.99999999988</v>
      </c>
      <c r="G366" s="184">
        <v>748.5</v>
      </c>
    </row>
    <row r="367" spans="1:7" x14ac:dyDescent="0.25">
      <c r="A367" s="27" t="s">
        <v>607</v>
      </c>
      <c r="B367" s="9" t="s">
        <v>42</v>
      </c>
      <c r="C367" s="2" t="s">
        <v>3</v>
      </c>
      <c r="D367" s="29">
        <v>15</v>
      </c>
      <c r="E367" s="16">
        <v>16775</v>
      </c>
      <c r="F367" s="15">
        <f t="shared" si="16"/>
        <v>251625</v>
      </c>
      <c r="G367" s="184">
        <v>174</v>
      </c>
    </row>
    <row r="368" spans="1:7" x14ac:dyDescent="0.25">
      <c r="A368" s="27" t="s">
        <v>608</v>
      </c>
      <c r="B368" s="25" t="s">
        <v>312</v>
      </c>
      <c r="C368" s="2" t="s">
        <v>3</v>
      </c>
      <c r="D368" s="2">
        <v>45</v>
      </c>
      <c r="E368" s="14">
        <v>1832.68</v>
      </c>
      <c r="F368" s="15">
        <f t="shared" si="16"/>
        <v>82470.600000000006</v>
      </c>
      <c r="G368" s="186"/>
    </row>
    <row r="369" spans="1:7" x14ac:dyDescent="0.25">
      <c r="A369" s="27" t="s">
        <v>609</v>
      </c>
      <c r="B369" s="9" t="s">
        <v>232</v>
      </c>
      <c r="C369" s="2" t="s">
        <v>3</v>
      </c>
      <c r="D369" s="2">
        <v>135</v>
      </c>
      <c r="E369" s="14">
        <v>5401.79</v>
      </c>
      <c r="F369" s="15">
        <f t="shared" si="16"/>
        <v>729241.65</v>
      </c>
      <c r="G369" s="184">
        <v>457.44508999999999</v>
      </c>
    </row>
    <row r="370" spans="1:7" x14ac:dyDescent="0.25">
      <c r="A370" s="27" t="s">
        <v>610</v>
      </c>
      <c r="B370" s="9" t="s">
        <v>171</v>
      </c>
      <c r="C370" s="2" t="s">
        <v>3</v>
      </c>
      <c r="D370" s="2">
        <v>90</v>
      </c>
      <c r="E370" s="14">
        <v>6285.71</v>
      </c>
      <c r="F370" s="15">
        <f t="shared" si="16"/>
        <v>565713.9</v>
      </c>
      <c r="G370" s="184">
        <v>423.11732000000001</v>
      </c>
    </row>
    <row r="371" spans="1:7" x14ac:dyDescent="0.25">
      <c r="A371" s="27" t="s">
        <v>611</v>
      </c>
      <c r="B371" s="9" t="s">
        <v>233</v>
      </c>
      <c r="C371" s="29" t="s">
        <v>3</v>
      </c>
      <c r="D371" s="29">
        <v>45</v>
      </c>
      <c r="E371" s="15">
        <v>2007.5</v>
      </c>
      <c r="F371" s="15">
        <f t="shared" si="16"/>
        <v>90337.5</v>
      </c>
      <c r="G371" s="184">
        <v>87.75</v>
      </c>
    </row>
    <row r="372" spans="1:7" x14ac:dyDescent="0.25">
      <c r="A372" s="27" t="s">
        <v>612</v>
      </c>
      <c r="B372" s="9" t="s">
        <v>234</v>
      </c>
      <c r="C372" s="29" t="s">
        <v>3</v>
      </c>
      <c r="D372" s="29">
        <v>45</v>
      </c>
      <c r="E372" s="45">
        <v>1609.73</v>
      </c>
      <c r="F372" s="15">
        <f t="shared" si="16"/>
        <v>72437.850000000006</v>
      </c>
      <c r="G372" s="184">
        <v>65.924999999999997</v>
      </c>
    </row>
    <row r="373" spans="1:7" ht="19.5" customHeight="1" x14ac:dyDescent="0.25">
      <c r="A373" s="42">
        <v>64</v>
      </c>
      <c r="B373" s="46" t="s">
        <v>255</v>
      </c>
      <c r="C373" s="2"/>
      <c r="D373" s="2"/>
      <c r="E373" s="12"/>
      <c r="F373" s="13">
        <f>SUM(F374:F382)</f>
        <v>15611239.5</v>
      </c>
      <c r="G373" s="179">
        <v>9085.6974099999989</v>
      </c>
    </row>
    <row r="374" spans="1:7" ht="30" x14ac:dyDescent="0.25">
      <c r="A374" s="27" t="s">
        <v>613</v>
      </c>
      <c r="B374" s="25" t="s">
        <v>172</v>
      </c>
      <c r="C374" s="29" t="s">
        <v>3</v>
      </c>
      <c r="D374" s="29">
        <v>15</v>
      </c>
      <c r="E374" s="14">
        <v>684185.27</v>
      </c>
      <c r="F374" s="15">
        <f t="shared" ref="F374:F382" si="17">D374*E374</f>
        <v>10262779.050000001</v>
      </c>
      <c r="G374" s="184">
        <v>5520</v>
      </c>
    </row>
    <row r="375" spans="1:7" ht="30" x14ac:dyDescent="0.25">
      <c r="A375" s="27" t="s">
        <v>614</v>
      </c>
      <c r="B375" s="25" t="s">
        <v>230</v>
      </c>
      <c r="C375" s="29" t="s">
        <v>231</v>
      </c>
      <c r="D375" s="29">
        <v>15</v>
      </c>
      <c r="E375" s="14">
        <v>175508.93</v>
      </c>
      <c r="F375" s="15">
        <f t="shared" si="17"/>
        <v>2632633.9499999997</v>
      </c>
      <c r="G375" s="184">
        <v>1608.96</v>
      </c>
    </row>
    <row r="376" spans="1:7" x14ac:dyDescent="0.25">
      <c r="A376" s="27" t="s">
        <v>615</v>
      </c>
      <c r="B376" s="9" t="s">
        <v>29</v>
      </c>
      <c r="C376" s="2" t="s">
        <v>3</v>
      </c>
      <c r="D376" s="2">
        <v>15</v>
      </c>
      <c r="E376" s="14">
        <v>61599.999999999993</v>
      </c>
      <c r="F376" s="15">
        <f t="shared" si="17"/>
        <v>923999.99999999988</v>
      </c>
      <c r="G376" s="184">
        <v>748.5</v>
      </c>
    </row>
    <row r="377" spans="1:7" x14ac:dyDescent="0.25">
      <c r="A377" s="27" t="s">
        <v>616</v>
      </c>
      <c r="B377" s="9" t="s">
        <v>42</v>
      </c>
      <c r="C377" s="2" t="s">
        <v>3</v>
      </c>
      <c r="D377" s="29">
        <v>15</v>
      </c>
      <c r="E377" s="16">
        <v>16775</v>
      </c>
      <c r="F377" s="15">
        <f t="shared" si="17"/>
        <v>251625</v>
      </c>
      <c r="G377" s="184">
        <v>174</v>
      </c>
    </row>
    <row r="378" spans="1:7" x14ac:dyDescent="0.25">
      <c r="A378" s="27" t="s">
        <v>617</v>
      </c>
      <c r="B378" s="25" t="s">
        <v>312</v>
      </c>
      <c r="C378" s="2" t="s">
        <v>3</v>
      </c>
      <c r="D378" s="2">
        <v>45</v>
      </c>
      <c r="E378" s="14">
        <v>1832.68</v>
      </c>
      <c r="F378" s="15">
        <f t="shared" si="17"/>
        <v>82470.600000000006</v>
      </c>
      <c r="G378" s="186"/>
    </row>
    <row r="379" spans="1:7" x14ac:dyDescent="0.25">
      <c r="A379" s="27" t="s">
        <v>618</v>
      </c>
      <c r="B379" s="9" t="s">
        <v>232</v>
      </c>
      <c r="C379" s="2" t="s">
        <v>3</v>
      </c>
      <c r="D379" s="2">
        <v>135</v>
      </c>
      <c r="E379" s="14">
        <v>5401.79</v>
      </c>
      <c r="F379" s="15">
        <f t="shared" si="17"/>
        <v>729241.65</v>
      </c>
      <c r="G379" s="184">
        <v>457.44508999999999</v>
      </c>
    </row>
    <row r="380" spans="1:7" x14ac:dyDescent="0.25">
      <c r="A380" s="27" t="s">
        <v>619</v>
      </c>
      <c r="B380" s="9" t="s">
        <v>171</v>
      </c>
      <c r="C380" s="2" t="s">
        <v>3</v>
      </c>
      <c r="D380" s="2">
        <v>90</v>
      </c>
      <c r="E380" s="14">
        <v>6285.71</v>
      </c>
      <c r="F380" s="15">
        <f t="shared" si="17"/>
        <v>565713.9</v>
      </c>
      <c r="G380" s="184">
        <v>423.11732000000001</v>
      </c>
    </row>
    <row r="381" spans="1:7" x14ac:dyDescent="0.25">
      <c r="A381" s="27" t="s">
        <v>620</v>
      </c>
      <c r="B381" s="9" t="s">
        <v>233</v>
      </c>
      <c r="C381" s="29" t="s">
        <v>3</v>
      </c>
      <c r="D381" s="29">
        <v>45</v>
      </c>
      <c r="E381" s="15">
        <v>2007.5</v>
      </c>
      <c r="F381" s="15">
        <f t="shared" si="17"/>
        <v>90337.5</v>
      </c>
      <c r="G381" s="184">
        <v>87.75</v>
      </c>
    </row>
    <row r="382" spans="1:7" x14ac:dyDescent="0.25">
      <c r="A382" s="27" t="s">
        <v>621</v>
      </c>
      <c r="B382" s="9" t="s">
        <v>234</v>
      </c>
      <c r="C382" s="29" t="s">
        <v>3</v>
      </c>
      <c r="D382" s="29">
        <v>45</v>
      </c>
      <c r="E382" s="45">
        <v>1609.73</v>
      </c>
      <c r="F382" s="15">
        <f t="shared" si="17"/>
        <v>72437.850000000006</v>
      </c>
      <c r="G382" s="184">
        <v>65.924999999999997</v>
      </c>
    </row>
    <row r="383" spans="1:7" ht="20.25" customHeight="1" x14ac:dyDescent="0.25">
      <c r="A383" s="42">
        <v>65</v>
      </c>
      <c r="B383" s="47" t="s">
        <v>254</v>
      </c>
      <c r="C383" s="2"/>
      <c r="D383" s="2"/>
      <c r="E383" s="12"/>
      <c r="F383" s="13">
        <f>SUM(F384:F388)</f>
        <v>4717836.2</v>
      </c>
      <c r="G383" s="179">
        <v>2683.82</v>
      </c>
    </row>
    <row r="384" spans="1:7" ht="30" x14ac:dyDescent="0.25">
      <c r="A384" s="27" t="s">
        <v>622</v>
      </c>
      <c r="B384" s="25" t="s">
        <v>172</v>
      </c>
      <c r="C384" s="29" t="s">
        <v>3</v>
      </c>
      <c r="D384" s="29">
        <v>5</v>
      </c>
      <c r="E384" s="14">
        <v>684185.27</v>
      </c>
      <c r="F384" s="15">
        <f>D384*E384</f>
        <v>3420926.35</v>
      </c>
      <c r="G384" s="184">
        <v>1840</v>
      </c>
    </row>
    <row r="385" spans="1:7" ht="30" x14ac:dyDescent="0.25">
      <c r="A385" s="27" t="s">
        <v>623</v>
      </c>
      <c r="B385" s="25" t="s">
        <v>230</v>
      </c>
      <c r="C385" s="29" t="s">
        <v>231</v>
      </c>
      <c r="D385" s="29">
        <v>5</v>
      </c>
      <c r="E385" s="14">
        <v>175508.93</v>
      </c>
      <c r="F385" s="15">
        <f>D385*E385</f>
        <v>877544.64999999991</v>
      </c>
      <c r="G385" s="184">
        <v>536.32000000000005</v>
      </c>
    </row>
    <row r="386" spans="1:7" x14ac:dyDescent="0.25">
      <c r="A386" s="27" t="s">
        <v>624</v>
      </c>
      <c r="B386" s="9" t="s">
        <v>29</v>
      </c>
      <c r="C386" s="2" t="s">
        <v>3</v>
      </c>
      <c r="D386" s="2">
        <v>5</v>
      </c>
      <c r="E386" s="14">
        <v>61599.999999999993</v>
      </c>
      <c r="F386" s="15">
        <f>D386*E386</f>
        <v>307999.99999999994</v>
      </c>
      <c r="G386" s="184">
        <v>249.5</v>
      </c>
    </row>
    <row r="387" spans="1:7" x14ac:dyDescent="0.25">
      <c r="A387" s="27" t="s">
        <v>625</v>
      </c>
      <c r="B387" s="9" t="s">
        <v>42</v>
      </c>
      <c r="C387" s="2" t="s">
        <v>3</v>
      </c>
      <c r="D387" s="29">
        <v>5</v>
      </c>
      <c r="E387" s="16">
        <v>16775</v>
      </c>
      <c r="F387" s="15">
        <f>D387*E387</f>
        <v>83875</v>
      </c>
      <c r="G387" s="184">
        <v>58</v>
      </c>
    </row>
    <row r="388" spans="1:7" x14ac:dyDescent="0.25">
      <c r="A388" s="27" t="s">
        <v>626</v>
      </c>
      <c r="B388" s="25" t="s">
        <v>312</v>
      </c>
      <c r="C388" s="2" t="s">
        <v>3</v>
      </c>
      <c r="D388" s="2">
        <v>15</v>
      </c>
      <c r="E388" s="14">
        <v>1832.68</v>
      </c>
      <c r="F388" s="15">
        <f>D388*E388</f>
        <v>27490.2</v>
      </c>
      <c r="G388" s="186"/>
    </row>
    <row r="389" spans="1:7" ht="18" customHeight="1" x14ac:dyDescent="0.25">
      <c r="A389" s="42">
        <v>66</v>
      </c>
      <c r="B389" s="46" t="s">
        <v>253</v>
      </c>
      <c r="C389" s="2"/>
      <c r="D389" s="2"/>
      <c r="E389" s="12"/>
      <c r="F389" s="13">
        <f>SUM(F390:F397)</f>
        <v>13443144.640000001</v>
      </c>
      <c r="G389" s="179">
        <v>8700.9274300000016</v>
      </c>
    </row>
    <row r="390" spans="1:7" ht="30" x14ac:dyDescent="0.25">
      <c r="A390" s="27" t="s">
        <v>627</v>
      </c>
      <c r="B390" s="25" t="s">
        <v>172</v>
      </c>
      <c r="C390" s="29" t="s">
        <v>3</v>
      </c>
      <c r="D390" s="29">
        <v>10</v>
      </c>
      <c r="E390" s="14">
        <v>684185.27</v>
      </c>
      <c r="F390" s="15">
        <f t="shared" ref="F390:F397" si="18">D390*E390</f>
        <v>6841852.7000000002</v>
      </c>
      <c r="G390" s="184">
        <v>3680</v>
      </c>
    </row>
    <row r="391" spans="1:7" ht="30" x14ac:dyDescent="0.25">
      <c r="A391" s="27" t="s">
        <v>628</v>
      </c>
      <c r="B391" s="25" t="s">
        <v>230</v>
      </c>
      <c r="C391" s="29" t="s">
        <v>231</v>
      </c>
      <c r="D391" s="29">
        <v>10</v>
      </c>
      <c r="E391" s="14">
        <v>175508.93</v>
      </c>
      <c r="F391" s="15">
        <f t="shared" si="18"/>
        <v>1755089.2999999998</v>
      </c>
      <c r="G391" s="184">
        <v>1072.6400000000001</v>
      </c>
    </row>
    <row r="392" spans="1:7" x14ac:dyDescent="0.25">
      <c r="A392" s="27" t="s">
        <v>629</v>
      </c>
      <c r="B392" s="9" t="s">
        <v>29</v>
      </c>
      <c r="C392" s="2" t="s">
        <v>3</v>
      </c>
      <c r="D392" s="2">
        <v>10</v>
      </c>
      <c r="E392" s="14">
        <v>61599.999999999993</v>
      </c>
      <c r="F392" s="15">
        <f t="shared" si="18"/>
        <v>615999.99999999988</v>
      </c>
      <c r="G392" s="184">
        <v>499</v>
      </c>
    </row>
    <row r="393" spans="1:7" x14ac:dyDescent="0.25">
      <c r="A393" s="27" t="s">
        <v>630</v>
      </c>
      <c r="B393" s="9" t="s">
        <v>42</v>
      </c>
      <c r="C393" s="2" t="s">
        <v>3</v>
      </c>
      <c r="D393" s="29">
        <v>10</v>
      </c>
      <c r="E393" s="16">
        <v>16775</v>
      </c>
      <c r="F393" s="15">
        <f t="shared" si="18"/>
        <v>167750</v>
      </c>
      <c r="G393" s="184">
        <v>116</v>
      </c>
    </row>
    <row r="394" spans="1:7" x14ac:dyDescent="0.25">
      <c r="A394" s="27" t="s">
        <v>631</v>
      </c>
      <c r="B394" s="25" t="s">
        <v>312</v>
      </c>
      <c r="C394" s="2" t="s">
        <v>3</v>
      </c>
      <c r="D394" s="2">
        <v>30</v>
      </c>
      <c r="E394" s="14">
        <v>1832.68</v>
      </c>
      <c r="F394" s="15">
        <f t="shared" si="18"/>
        <v>54980.4</v>
      </c>
      <c r="G394" s="186"/>
    </row>
    <row r="395" spans="1:7" x14ac:dyDescent="0.25">
      <c r="A395" s="27" t="s">
        <v>632</v>
      </c>
      <c r="B395" s="9" t="s">
        <v>171</v>
      </c>
      <c r="C395" s="2" t="s">
        <v>3</v>
      </c>
      <c r="D395" s="2">
        <v>144</v>
      </c>
      <c r="E395" s="14">
        <v>6285.71</v>
      </c>
      <c r="F395" s="15">
        <f t="shared" si="18"/>
        <v>905142.24</v>
      </c>
      <c r="G395" s="184">
        <v>676.98749999999995</v>
      </c>
    </row>
    <row r="396" spans="1:7" x14ac:dyDescent="0.25">
      <c r="A396" s="27" t="s">
        <v>633</v>
      </c>
      <c r="B396" s="9" t="s">
        <v>21</v>
      </c>
      <c r="C396" s="29" t="s">
        <v>19</v>
      </c>
      <c r="D396" s="29">
        <v>1.5</v>
      </c>
      <c r="E396" s="15">
        <v>2062499.9999999998</v>
      </c>
      <c r="F396" s="15">
        <f t="shared" si="18"/>
        <v>3093749.9999999995</v>
      </c>
      <c r="G396" s="184">
        <v>2649.9159300000001</v>
      </c>
    </row>
    <row r="397" spans="1:7" x14ac:dyDescent="0.25">
      <c r="A397" s="27" t="s">
        <v>634</v>
      </c>
      <c r="B397" s="9" t="s">
        <v>173</v>
      </c>
      <c r="C397" s="2" t="s">
        <v>3</v>
      </c>
      <c r="D397" s="2">
        <v>8</v>
      </c>
      <c r="E397" s="16">
        <v>1072.5</v>
      </c>
      <c r="F397" s="15">
        <f t="shared" si="18"/>
        <v>8580</v>
      </c>
      <c r="G397" s="184">
        <v>6.3840000000000003</v>
      </c>
    </row>
    <row r="398" spans="1:7" ht="20.25" customHeight="1" x14ac:dyDescent="0.25">
      <c r="A398" s="42">
        <v>67</v>
      </c>
      <c r="B398" s="47" t="s">
        <v>252</v>
      </c>
      <c r="C398" s="2"/>
      <c r="D398" s="2"/>
      <c r="E398" s="12"/>
      <c r="F398" s="13">
        <f>SUM(F399:F403)</f>
        <v>4717836.2</v>
      </c>
      <c r="G398" s="179">
        <v>2683.82</v>
      </c>
    </row>
    <row r="399" spans="1:7" ht="30" x14ac:dyDescent="0.25">
      <c r="A399" s="27" t="s">
        <v>635</v>
      </c>
      <c r="B399" s="25" t="s">
        <v>172</v>
      </c>
      <c r="C399" s="29" t="s">
        <v>3</v>
      </c>
      <c r="D399" s="29">
        <v>5</v>
      </c>
      <c r="E399" s="14">
        <v>684185.27</v>
      </c>
      <c r="F399" s="15">
        <f>D399*E399</f>
        <v>3420926.35</v>
      </c>
      <c r="G399" s="184">
        <v>1840</v>
      </c>
    </row>
    <row r="400" spans="1:7" ht="30" x14ac:dyDescent="0.25">
      <c r="A400" s="27" t="s">
        <v>636</v>
      </c>
      <c r="B400" s="25" t="s">
        <v>230</v>
      </c>
      <c r="C400" s="29" t="s">
        <v>231</v>
      </c>
      <c r="D400" s="29">
        <v>5</v>
      </c>
      <c r="E400" s="14">
        <v>175508.93</v>
      </c>
      <c r="F400" s="15">
        <f>D400*E400</f>
        <v>877544.64999999991</v>
      </c>
      <c r="G400" s="184">
        <v>536.32000000000005</v>
      </c>
    </row>
    <row r="401" spans="1:7" x14ac:dyDescent="0.25">
      <c r="A401" s="27" t="s">
        <v>637</v>
      </c>
      <c r="B401" s="9" t="s">
        <v>29</v>
      </c>
      <c r="C401" s="2" t="s">
        <v>3</v>
      </c>
      <c r="D401" s="2">
        <v>5</v>
      </c>
      <c r="E401" s="14">
        <v>61599.999999999993</v>
      </c>
      <c r="F401" s="15">
        <f>D401*E401</f>
        <v>307999.99999999994</v>
      </c>
      <c r="G401" s="184">
        <v>249.5</v>
      </c>
    </row>
    <row r="402" spans="1:7" x14ac:dyDescent="0.25">
      <c r="A402" s="27" t="s">
        <v>638</v>
      </c>
      <c r="B402" s="9" t="s">
        <v>42</v>
      </c>
      <c r="C402" s="2" t="s">
        <v>3</v>
      </c>
      <c r="D402" s="29">
        <v>5</v>
      </c>
      <c r="E402" s="16">
        <v>16775</v>
      </c>
      <c r="F402" s="15">
        <f>D402*E402</f>
        <v>83875</v>
      </c>
      <c r="G402" s="184">
        <v>58</v>
      </c>
    </row>
    <row r="403" spans="1:7" x14ac:dyDescent="0.25">
      <c r="A403" s="27" t="s">
        <v>639</v>
      </c>
      <c r="B403" s="25" t="s">
        <v>312</v>
      </c>
      <c r="C403" s="2" t="s">
        <v>3</v>
      </c>
      <c r="D403" s="2">
        <v>15</v>
      </c>
      <c r="E403" s="14">
        <v>1832.68</v>
      </c>
      <c r="F403" s="15">
        <f>D403*E403</f>
        <v>27490.2</v>
      </c>
      <c r="G403" s="186"/>
    </row>
    <row r="404" spans="1:7" ht="18.75" customHeight="1" x14ac:dyDescent="0.25">
      <c r="A404" s="42">
        <v>68</v>
      </c>
      <c r="B404" s="46" t="s">
        <v>251</v>
      </c>
      <c r="C404" s="2"/>
      <c r="D404" s="2"/>
      <c r="E404" s="12"/>
      <c r="F404" s="13">
        <v>9435672.4000000004</v>
      </c>
      <c r="G404" s="179">
        <v>2683.82</v>
      </c>
    </row>
    <row r="405" spans="1:7" ht="30" x14ac:dyDescent="0.25">
      <c r="A405" s="27" t="s">
        <v>640</v>
      </c>
      <c r="B405" s="25" t="s">
        <v>172</v>
      </c>
      <c r="C405" s="29" t="s">
        <v>3</v>
      </c>
      <c r="D405" s="29">
        <v>5</v>
      </c>
      <c r="E405" s="14">
        <v>684185.27</v>
      </c>
      <c r="F405" s="15">
        <f>D405*E405</f>
        <v>3420926.35</v>
      </c>
      <c r="G405" s="184">
        <v>1840</v>
      </c>
    </row>
    <row r="406" spans="1:7" ht="30" x14ac:dyDescent="0.25">
      <c r="A406" s="27" t="s">
        <v>641</v>
      </c>
      <c r="B406" s="25" t="s">
        <v>230</v>
      </c>
      <c r="C406" s="29" t="s">
        <v>231</v>
      </c>
      <c r="D406" s="29">
        <v>5</v>
      </c>
      <c r="E406" s="14">
        <v>175508.93</v>
      </c>
      <c r="F406" s="15">
        <f>D406*E406</f>
        <v>877544.64999999991</v>
      </c>
      <c r="G406" s="184">
        <v>536.32000000000005</v>
      </c>
    </row>
    <row r="407" spans="1:7" x14ac:dyDescent="0.25">
      <c r="A407" s="27" t="s">
        <v>642</v>
      </c>
      <c r="B407" s="9" t="s">
        <v>29</v>
      </c>
      <c r="C407" s="2" t="s">
        <v>3</v>
      </c>
      <c r="D407" s="2">
        <v>5</v>
      </c>
      <c r="E407" s="14">
        <v>61599.999999999993</v>
      </c>
      <c r="F407" s="15">
        <f>D407*E407</f>
        <v>307999.99999999994</v>
      </c>
      <c r="G407" s="184">
        <v>249.5</v>
      </c>
    </row>
    <row r="408" spans="1:7" x14ac:dyDescent="0.25">
      <c r="A408" s="27" t="s">
        <v>643</v>
      </c>
      <c r="B408" s="9" t="s">
        <v>42</v>
      </c>
      <c r="C408" s="2" t="s">
        <v>3</v>
      </c>
      <c r="D408" s="29">
        <v>5</v>
      </c>
      <c r="E408" s="16">
        <v>16775</v>
      </c>
      <c r="F408" s="15">
        <v>167750</v>
      </c>
      <c r="G408" s="184">
        <v>58</v>
      </c>
    </row>
    <row r="409" spans="1:7" x14ac:dyDescent="0.25">
      <c r="A409" s="27" t="s">
        <v>644</v>
      </c>
      <c r="B409" s="25" t="s">
        <v>312</v>
      </c>
      <c r="C409" s="2" t="s">
        <v>3</v>
      </c>
      <c r="D409" s="98">
        <v>5</v>
      </c>
      <c r="E409" s="14">
        <v>1832.68</v>
      </c>
      <c r="F409" s="15">
        <v>20159.48</v>
      </c>
      <c r="G409" s="186"/>
    </row>
    <row r="410" spans="1:7" ht="18" customHeight="1" x14ac:dyDescent="0.25">
      <c r="A410" s="42">
        <v>69</v>
      </c>
      <c r="B410" s="46" t="s">
        <v>250</v>
      </c>
      <c r="C410" s="2"/>
      <c r="D410" s="2"/>
      <c r="E410" s="12"/>
      <c r="F410" s="13">
        <f>SUM(F411:F420)</f>
        <v>4487636.6599999992</v>
      </c>
      <c r="G410" s="179">
        <v>2760.9840799999993</v>
      </c>
    </row>
    <row r="411" spans="1:7" ht="30" x14ac:dyDescent="0.25">
      <c r="A411" s="27" t="s">
        <v>645</v>
      </c>
      <c r="B411" s="25" t="s">
        <v>235</v>
      </c>
      <c r="C411" s="29" t="s">
        <v>125</v>
      </c>
      <c r="D411" s="29">
        <v>2</v>
      </c>
      <c r="E411" s="14">
        <v>1492037.05</v>
      </c>
      <c r="F411" s="15">
        <f t="shared" ref="F411:F420" si="19">D411*E411</f>
        <v>2984074.1</v>
      </c>
      <c r="G411" s="184">
        <v>1880</v>
      </c>
    </row>
    <row r="412" spans="1:7" ht="30" x14ac:dyDescent="0.25">
      <c r="A412" s="27" t="s">
        <v>646</v>
      </c>
      <c r="B412" s="25" t="s">
        <v>315</v>
      </c>
      <c r="C412" s="29" t="s">
        <v>236</v>
      </c>
      <c r="D412" s="29">
        <v>2</v>
      </c>
      <c r="E412" s="14">
        <v>375424.11</v>
      </c>
      <c r="F412" s="15">
        <f t="shared" si="19"/>
        <v>750848.22</v>
      </c>
      <c r="G412" s="184">
        <v>522.35199999999998</v>
      </c>
    </row>
    <row r="413" spans="1:7" x14ac:dyDescent="0.25">
      <c r="A413" s="27" t="s">
        <v>647</v>
      </c>
      <c r="B413" s="9" t="s">
        <v>16</v>
      </c>
      <c r="C413" s="2" t="s">
        <v>125</v>
      </c>
      <c r="D413" s="2">
        <v>2</v>
      </c>
      <c r="E413" s="14">
        <v>246159.38</v>
      </c>
      <c r="F413" s="15">
        <f t="shared" si="19"/>
        <v>492318.76</v>
      </c>
      <c r="G413" s="184">
        <v>176</v>
      </c>
    </row>
    <row r="414" spans="1:7" x14ac:dyDescent="0.25">
      <c r="A414" s="27" t="s">
        <v>648</v>
      </c>
      <c r="B414" s="9" t="s">
        <v>169</v>
      </c>
      <c r="C414" s="29" t="s">
        <v>125</v>
      </c>
      <c r="D414" s="29">
        <v>2</v>
      </c>
      <c r="E414" s="16">
        <v>23124.55</v>
      </c>
      <c r="F414" s="15">
        <f t="shared" si="19"/>
        <v>46249.1</v>
      </c>
      <c r="G414" s="184">
        <v>42.845999999999997</v>
      </c>
    </row>
    <row r="415" spans="1:7" x14ac:dyDescent="0.25">
      <c r="A415" s="27" t="s">
        <v>649</v>
      </c>
      <c r="B415" s="9" t="s">
        <v>174</v>
      </c>
      <c r="C415" s="2" t="s">
        <v>125</v>
      </c>
      <c r="D415" s="98">
        <v>6</v>
      </c>
      <c r="E415" s="14">
        <v>1488.93</v>
      </c>
      <c r="F415" s="15">
        <f t="shared" si="19"/>
        <v>8933.58</v>
      </c>
      <c r="G415" s="186"/>
    </row>
    <row r="416" spans="1:7" x14ac:dyDescent="0.25">
      <c r="A416" s="27" t="s">
        <v>650</v>
      </c>
      <c r="B416" s="9" t="s">
        <v>312</v>
      </c>
      <c r="C416" s="2" t="s">
        <v>125</v>
      </c>
      <c r="D416" s="2">
        <v>6</v>
      </c>
      <c r="E416" s="14">
        <v>1832.68</v>
      </c>
      <c r="F416" s="15">
        <f t="shared" si="19"/>
        <v>10996.08</v>
      </c>
      <c r="G416" s="184">
        <v>10.67784</v>
      </c>
    </row>
    <row r="417" spans="1:7" x14ac:dyDescent="0.25">
      <c r="A417" s="27" t="s">
        <v>651</v>
      </c>
      <c r="B417" s="9" t="s">
        <v>871</v>
      </c>
      <c r="C417" s="2" t="s">
        <v>125</v>
      </c>
      <c r="D417" s="2">
        <v>18</v>
      </c>
      <c r="E417" s="14">
        <v>5401.79</v>
      </c>
      <c r="F417" s="15">
        <f t="shared" si="19"/>
        <v>97232.22</v>
      </c>
      <c r="G417" s="184">
        <v>60.992640000000002</v>
      </c>
    </row>
    <row r="418" spans="1:7" x14ac:dyDescent="0.25">
      <c r="A418" s="27" t="s">
        <v>652</v>
      </c>
      <c r="B418" s="9" t="s">
        <v>238</v>
      </c>
      <c r="C418" s="2" t="s">
        <v>125</v>
      </c>
      <c r="D418" s="2">
        <v>12</v>
      </c>
      <c r="E418" s="14">
        <v>6285.71</v>
      </c>
      <c r="F418" s="15">
        <f t="shared" si="19"/>
        <v>75428.52</v>
      </c>
      <c r="G418" s="184">
        <v>56.415599999999998</v>
      </c>
    </row>
    <row r="419" spans="1:7" x14ac:dyDescent="0.25">
      <c r="A419" s="27" t="s">
        <v>653</v>
      </c>
      <c r="B419" s="48" t="s">
        <v>215</v>
      </c>
      <c r="C419" s="2" t="s">
        <v>125</v>
      </c>
      <c r="D419" s="2">
        <v>6</v>
      </c>
      <c r="E419" s="14">
        <v>1585.18</v>
      </c>
      <c r="F419" s="15">
        <f t="shared" si="19"/>
        <v>9511.08</v>
      </c>
      <c r="G419" s="184"/>
    </row>
    <row r="420" spans="1:7" x14ac:dyDescent="0.25">
      <c r="A420" s="27" t="s">
        <v>654</v>
      </c>
      <c r="B420" s="9" t="s">
        <v>239</v>
      </c>
      <c r="C420" s="29" t="s">
        <v>125</v>
      </c>
      <c r="D420" s="29">
        <v>6</v>
      </c>
      <c r="E420" s="15">
        <v>2007.5</v>
      </c>
      <c r="F420" s="15">
        <f t="shared" si="19"/>
        <v>12045</v>
      </c>
      <c r="G420" s="184">
        <v>11.7</v>
      </c>
    </row>
    <row r="421" spans="1:7" x14ac:dyDescent="0.25">
      <c r="A421" s="42">
        <v>70</v>
      </c>
      <c r="B421" s="46" t="s">
        <v>313</v>
      </c>
      <c r="C421" s="2"/>
      <c r="D421" s="2"/>
      <c r="E421" s="15"/>
      <c r="F421" s="13">
        <f>SUM(F422)</f>
        <v>48400</v>
      </c>
      <c r="G421" s="179">
        <v>68.571430000000007</v>
      </c>
    </row>
    <row r="422" spans="1:7" x14ac:dyDescent="0.25">
      <c r="A422" s="27" t="s">
        <v>655</v>
      </c>
      <c r="B422" s="25" t="s">
        <v>950</v>
      </c>
      <c r="C422" s="29" t="s">
        <v>19</v>
      </c>
      <c r="D422" s="77">
        <v>0.8</v>
      </c>
      <c r="E422" s="15">
        <v>60500</v>
      </c>
      <c r="F422" s="15">
        <f>D422*E422</f>
        <v>48400</v>
      </c>
      <c r="G422" s="184">
        <v>68.571430000000007</v>
      </c>
    </row>
    <row r="423" spans="1:7" ht="30" customHeight="1" x14ac:dyDescent="0.25">
      <c r="A423" s="42"/>
      <c r="B423" s="5" t="s">
        <v>44</v>
      </c>
      <c r="C423" s="29"/>
      <c r="D423" s="29"/>
      <c r="E423" s="16"/>
      <c r="F423" s="13">
        <f>F424+F429+F452+F457+F478+F493+F498</f>
        <v>34289357.955599993</v>
      </c>
      <c r="G423" s="179">
        <v>22873.74223</v>
      </c>
    </row>
    <row r="424" spans="1:7" ht="30" customHeight="1" x14ac:dyDescent="0.25">
      <c r="A424" s="42">
        <v>71</v>
      </c>
      <c r="B424" s="61" t="s">
        <v>257</v>
      </c>
      <c r="C424" s="54"/>
      <c r="D424" s="57"/>
      <c r="E424" s="16"/>
      <c r="F424" s="13">
        <f>SUM(F425:F428)</f>
        <v>3752276.8</v>
      </c>
      <c r="G424" s="179">
        <v>2134</v>
      </c>
    </row>
    <row r="425" spans="1:7" ht="30" customHeight="1" x14ac:dyDescent="0.25">
      <c r="A425" s="27" t="s">
        <v>656</v>
      </c>
      <c r="B425" s="53" t="s">
        <v>22</v>
      </c>
      <c r="C425" s="54" t="s">
        <v>125</v>
      </c>
      <c r="D425" s="55">
        <v>4</v>
      </c>
      <c r="E425" s="16">
        <v>684185.27</v>
      </c>
      <c r="F425" s="15">
        <f>D425*E425</f>
        <v>2736741.08</v>
      </c>
      <c r="G425" s="184">
        <v>1468</v>
      </c>
    </row>
    <row r="426" spans="1:7" ht="30" customHeight="1" x14ac:dyDescent="0.25">
      <c r="A426" s="27" t="s">
        <v>657</v>
      </c>
      <c r="B426" s="53" t="s">
        <v>23</v>
      </c>
      <c r="C426" s="54" t="s">
        <v>125</v>
      </c>
      <c r="D426" s="55">
        <v>4</v>
      </c>
      <c r="E426" s="16">
        <v>175508.93</v>
      </c>
      <c r="F426" s="15">
        <f>D426*E426</f>
        <v>702035.72</v>
      </c>
      <c r="G426" s="184">
        <v>420</v>
      </c>
    </row>
    <row r="427" spans="1:7" ht="30" customHeight="1" x14ac:dyDescent="0.25">
      <c r="A427" s="27" t="s">
        <v>658</v>
      </c>
      <c r="B427" s="53" t="s">
        <v>29</v>
      </c>
      <c r="C427" s="54" t="s">
        <v>125</v>
      </c>
      <c r="D427" s="55">
        <v>4</v>
      </c>
      <c r="E427" s="16">
        <v>61599.999999999993</v>
      </c>
      <c r="F427" s="15">
        <f>D427*E427</f>
        <v>246399.99999999997</v>
      </c>
      <c r="G427" s="184">
        <v>199.6</v>
      </c>
    </row>
    <row r="428" spans="1:7" ht="30" customHeight="1" x14ac:dyDescent="0.25">
      <c r="A428" s="27" t="s">
        <v>659</v>
      </c>
      <c r="B428" s="53" t="s">
        <v>42</v>
      </c>
      <c r="C428" s="54" t="s">
        <v>125</v>
      </c>
      <c r="D428" s="55">
        <v>4</v>
      </c>
      <c r="E428" s="16">
        <v>16775</v>
      </c>
      <c r="F428" s="15">
        <f>D428*E428</f>
        <v>67100</v>
      </c>
      <c r="G428" s="184">
        <v>46.4</v>
      </c>
    </row>
    <row r="429" spans="1:7" ht="30" customHeight="1" x14ac:dyDescent="0.25">
      <c r="A429" s="42">
        <v>72</v>
      </c>
      <c r="B429" s="149" t="s">
        <v>867</v>
      </c>
      <c r="C429" s="136"/>
      <c r="D429" s="119"/>
      <c r="E429" s="16"/>
      <c r="F429" s="13">
        <f>SUM(F430:F451)</f>
        <v>10566030.729999999</v>
      </c>
      <c r="G429" s="179">
        <v>7388.2170100000012</v>
      </c>
    </row>
    <row r="430" spans="1:7" ht="30" customHeight="1" x14ac:dyDescent="0.25">
      <c r="A430" s="27" t="s">
        <v>660</v>
      </c>
      <c r="B430" s="150" t="s">
        <v>22</v>
      </c>
      <c r="C430" s="27" t="s">
        <v>3</v>
      </c>
      <c r="D430" s="80">
        <v>3</v>
      </c>
      <c r="E430" s="16">
        <v>684185.27</v>
      </c>
      <c r="F430" s="15">
        <f t="shared" ref="F430:F451" si="20">D430*E430</f>
        <v>2052555.81</v>
      </c>
      <c r="G430" s="184">
        <v>1101</v>
      </c>
    </row>
    <row r="431" spans="1:7" ht="30" customHeight="1" x14ac:dyDescent="0.25">
      <c r="A431" s="27" t="s">
        <v>661</v>
      </c>
      <c r="B431" s="150" t="s">
        <v>23</v>
      </c>
      <c r="C431" s="27" t="s">
        <v>6</v>
      </c>
      <c r="D431" s="80">
        <v>3</v>
      </c>
      <c r="E431" s="16">
        <v>175508.93</v>
      </c>
      <c r="F431" s="15">
        <f t="shared" si="20"/>
        <v>526526.79</v>
      </c>
      <c r="G431" s="184">
        <v>315</v>
      </c>
    </row>
    <row r="432" spans="1:7" ht="30" customHeight="1" x14ac:dyDescent="0.25">
      <c r="A432" s="27" t="s">
        <v>662</v>
      </c>
      <c r="B432" s="25" t="s">
        <v>24</v>
      </c>
      <c r="C432" s="29" t="s">
        <v>3</v>
      </c>
      <c r="D432" s="29">
        <v>2</v>
      </c>
      <c r="E432" s="16">
        <v>723834.38</v>
      </c>
      <c r="F432" s="15">
        <f t="shared" si="20"/>
        <v>1447668.76</v>
      </c>
      <c r="G432" s="184">
        <v>760</v>
      </c>
    </row>
    <row r="433" spans="1:7" ht="30" customHeight="1" x14ac:dyDescent="0.25">
      <c r="A433" s="27" t="s">
        <v>663</v>
      </c>
      <c r="B433" s="150" t="s">
        <v>258</v>
      </c>
      <c r="C433" s="29" t="s">
        <v>6</v>
      </c>
      <c r="D433" s="81">
        <v>2</v>
      </c>
      <c r="E433" s="16">
        <v>1441265.18</v>
      </c>
      <c r="F433" s="15">
        <f t="shared" si="20"/>
        <v>2882530.36</v>
      </c>
      <c r="G433" s="184">
        <v>1974</v>
      </c>
    </row>
    <row r="434" spans="1:7" ht="30" customHeight="1" x14ac:dyDescent="0.25">
      <c r="A434" s="27" t="s">
        <v>664</v>
      </c>
      <c r="B434" s="102" t="s">
        <v>29</v>
      </c>
      <c r="C434" s="27" t="s">
        <v>3</v>
      </c>
      <c r="D434" s="80">
        <v>5</v>
      </c>
      <c r="E434" s="16">
        <v>61599.999999999993</v>
      </c>
      <c r="F434" s="15">
        <f t="shared" si="20"/>
        <v>307999.99999999994</v>
      </c>
      <c r="G434" s="184">
        <v>249.5</v>
      </c>
    </row>
    <row r="435" spans="1:7" ht="30" customHeight="1" x14ac:dyDescent="0.25">
      <c r="A435" s="27" t="s">
        <v>665</v>
      </c>
      <c r="B435" s="102" t="s">
        <v>42</v>
      </c>
      <c r="C435" s="27" t="s">
        <v>3</v>
      </c>
      <c r="D435" s="80">
        <v>5</v>
      </c>
      <c r="E435" s="16">
        <v>16775</v>
      </c>
      <c r="F435" s="15">
        <f>D435*E435</f>
        <v>83875</v>
      </c>
      <c r="G435" s="184">
        <v>58</v>
      </c>
    </row>
    <row r="436" spans="1:7" ht="30" customHeight="1" x14ac:dyDescent="0.25">
      <c r="A436" s="27" t="s">
        <v>666</v>
      </c>
      <c r="B436" s="151" t="s">
        <v>25</v>
      </c>
      <c r="C436" s="27" t="s">
        <v>3</v>
      </c>
      <c r="D436" s="80">
        <v>6</v>
      </c>
      <c r="E436" s="92">
        <v>43337.05</v>
      </c>
      <c r="F436" s="15">
        <f t="shared" si="20"/>
        <v>260022.30000000002</v>
      </c>
      <c r="G436" s="184">
        <v>334.8</v>
      </c>
    </row>
    <row r="437" spans="1:7" ht="30" customHeight="1" x14ac:dyDescent="0.25">
      <c r="A437" s="27" t="s">
        <v>667</v>
      </c>
      <c r="B437" s="151" t="s">
        <v>259</v>
      </c>
      <c r="C437" s="27" t="s">
        <v>3</v>
      </c>
      <c r="D437" s="80">
        <v>10</v>
      </c>
      <c r="E437" s="92">
        <v>160501.79</v>
      </c>
      <c r="F437" s="15">
        <f t="shared" si="20"/>
        <v>1605017.9000000001</v>
      </c>
      <c r="G437" s="184">
        <v>1640</v>
      </c>
    </row>
    <row r="438" spans="1:7" ht="30" customHeight="1" x14ac:dyDescent="0.25">
      <c r="A438" s="27" t="s">
        <v>668</v>
      </c>
      <c r="B438" s="75" t="s">
        <v>316</v>
      </c>
      <c r="C438" s="27" t="s">
        <v>3</v>
      </c>
      <c r="D438" s="103">
        <v>2</v>
      </c>
      <c r="E438" s="16">
        <v>5598.21</v>
      </c>
      <c r="F438" s="15">
        <v>123160.62</v>
      </c>
      <c r="G438" s="184">
        <v>5.7410600000000001</v>
      </c>
    </row>
    <row r="439" spans="1:7" ht="30" customHeight="1" x14ac:dyDescent="0.25">
      <c r="A439" s="27" t="s">
        <v>669</v>
      </c>
      <c r="B439" s="75" t="s">
        <v>260</v>
      </c>
      <c r="C439" s="29" t="s">
        <v>19</v>
      </c>
      <c r="D439" s="82">
        <v>7.0000000000000007E-2</v>
      </c>
      <c r="E439" s="16">
        <v>550000</v>
      </c>
      <c r="F439" s="15">
        <f t="shared" si="20"/>
        <v>38500.000000000007</v>
      </c>
      <c r="G439" s="184">
        <v>24.36</v>
      </c>
    </row>
    <row r="440" spans="1:7" ht="30" customHeight="1" x14ac:dyDescent="0.25">
      <c r="A440" s="27" t="s">
        <v>670</v>
      </c>
      <c r="B440" s="102" t="s">
        <v>77</v>
      </c>
      <c r="C440" s="29" t="s">
        <v>3</v>
      </c>
      <c r="D440" s="81">
        <v>108</v>
      </c>
      <c r="E440" s="16">
        <v>5401.79</v>
      </c>
      <c r="F440" s="15">
        <f t="shared" si="20"/>
        <v>583393.31999999995</v>
      </c>
      <c r="G440" s="184">
        <v>365.95607000000001</v>
      </c>
    </row>
    <row r="441" spans="1:7" ht="30" customHeight="1" x14ac:dyDescent="0.25">
      <c r="A441" s="27" t="s">
        <v>671</v>
      </c>
      <c r="B441" s="75" t="s">
        <v>74</v>
      </c>
      <c r="C441" s="29" t="s">
        <v>3</v>
      </c>
      <c r="D441" s="81">
        <v>12</v>
      </c>
      <c r="E441" s="16">
        <v>4230.09</v>
      </c>
      <c r="F441" s="15">
        <f t="shared" si="20"/>
        <v>50761.08</v>
      </c>
      <c r="G441" s="184">
        <v>55.2</v>
      </c>
    </row>
    <row r="442" spans="1:7" ht="30" customHeight="1" x14ac:dyDescent="0.25">
      <c r="A442" s="27" t="s">
        <v>672</v>
      </c>
      <c r="B442" s="75" t="s">
        <v>88</v>
      </c>
      <c r="C442" s="29" t="s">
        <v>3</v>
      </c>
      <c r="D442" s="81">
        <v>15</v>
      </c>
      <c r="E442" s="16">
        <v>2007.5</v>
      </c>
      <c r="F442" s="15">
        <f t="shared" si="20"/>
        <v>30112.5</v>
      </c>
      <c r="G442" s="184">
        <v>29.25</v>
      </c>
    </row>
    <row r="443" spans="1:7" ht="30" customHeight="1" x14ac:dyDescent="0.25">
      <c r="A443" s="27" t="s">
        <v>673</v>
      </c>
      <c r="B443" s="75" t="s">
        <v>181</v>
      </c>
      <c r="C443" s="29" t="s">
        <v>3</v>
      </c>
      <c r="D443" s="81">
        <v>12</v>
      </c>
      <c r="E443" s="16">
        <v>1027.32</v>
      </c>
      <c r="F443" s="15">
        <f t="shared" si="20"/>
        <v>12327.84</v>
      </c>
      <c r="G443" s="184">
        <v>5.2439999999999998</v>
      </c>
    </row>
    <row r="444" spans="1:7" ht="30" customHeight="1" x14ac:dyDescent="0.25">
      <c r="A444" s="27" t="s">
        <v>674</v>
      </c>
      <c r="B444" s="75" t="s">
        <v>43</v>
      </c>
      <c r="C444" s="152" t="s">
        <v>19</v>
      </c>
      <c r="D444" s="82">
        <v>0.2</v>
      </c>
      <c r="E444" s="16">
        <v>2062499.9999999998</v>
      </c>
      <c r="F444" s="15">
        <f t="shared" si="20"/>
        <v>412500</v>
      </c>
      <c r="G444" s="184">
        <v>340.8252</v>
      </c>
    </row>
    <row r="445" spans="1:7" ht="30" customHeight="1" x14ac:dyDescent="0.25">
      <c r="A445" s="27" t="s">
        <v>675</v>
      </c>
      <c r="B445" s="102" t="s">
        <v>37</v>
      </c>
      <c r="C445" s="29" t="s">
        <v>3</v>
      </c>
      <c r="D445" s="81">
        <v>15</v>
      </c>
      <c r="E445" s="16">
        <v>1585.18</v>
      </c>
      <c r="F445" s="15">
        <f t="shared" si="20"/>
        <v>23777.7</v>
      </c>
      <c r="G445" s="184">
        <v>15.684370000000001</v>
      </c>
    </row>
    <row r="446" spans="1:7" ht="30" customHeight="1" x14ac:dyDescent="0.25">
      <c r="A446" s="27" t="s">
        <v>676</v>
      </c>
      <c r="B446" s="75" t="s">
        <v>184</v>
      </c>
      <c r="C446" s="29" t="s">
        <v>3</v>
      </c>
      <c r="D446" s="80">
        <v>12</v>
      </c>
      <c r="E446" s="16">
        <v>1080.3599999999999</v>
      </c>
      <c r="F446" s="15">
        <f t="shared" si="20"/>
        <v>12964.32</v>
      </c>
      <c r="G446" s="184">
        <v>17.988</v>
      </c>
    </row>
    <row r="447" spans="1:7" ht="30" customHeight="1" x14ac:dyDescent="0.25">
      <c r="A447" s="27" t="s">
        <v>677</v>
      </c>
      <c r="B447" s="75" t="s">
        <v>261</v>
      </c>
      <c r="C447" s="29" t="s">
        <v>3</v>
      </c>
      <c r="D447" s="81">
        <v>54</v>
      </c>
      <c r="E447" s="16">
        <v>558.84</v>
      </c>
      <c r="F447" s="15">
        <f t="shared" si="20"/>
        <v>30177.360000000001</v>
      </c>
      <c r="G447" s="184">
        <v>38.448</v>
      </c>
    </row>
    <row r="448" spans="1:7" ht="30" customHeight="1" x14ac:dyDescent="0.25">
      <c r="A448" s="27" t="s">
        <v>678</v>
      </c>
      <c r="B448" s="75" t="s">
        <v>185</v>
      </c>
      <c r="C448" s="29" t="s">
        <v>3</v>
      </c>
      <c r="D448" s="81">
        <v>27</v>
      </c>
      <c r="E448" s="16">
        <v>1609.73</v>
      </c>
      <c r="F448" s="15">
        <f t="shared" si="20"/>
        <v>43462.71</v>
      </c>
      <c r="G448" s="184">
        <v>39.555</v>
      </c>
    </row>
    <row r="449" spans="1:7" ht="30" customHeight="1" x14ac:dyDescent="0.25">
      <c r="A449" s="27" t="s">
        <v>679</v>
      </c>
      <c r="B449" s="26" t="s">
        <v>183</v>
      </c>
      <c r="C449" s="29" t="s">
        <v>3</v>
      </c>
      <c r="D449" s="80">
        <v>12</v>
      </c>
      <c r="E449" s="16">
        <v>2848.21</v>
      </c>
      <c r="F449" s="15">
        <f t="shared" si="20"/>
        <v>34178.520000000004</v>
      </c>
      <c r="G449" s="184">
        <v>15.144970000000001</v>
      </c>
    </row>
    <row r="450" spans="1:7" ht="30" customHeight="1" x14ac:dyDescent="0.25">
      <c r="A450" s="27" t="s">
        <v>680</v>
      </c>
      <c r="B450" s="75" t="s">
        <v>176</v>
      </c>
      <c r="C450" s="29" t="s">
        <v>3</v>
      </c>
      <c r="D450" s="81">
        <v>2</v>
      </c>
      <c r="E450" s="92">
        <v>1473.21</v>
      </c>
      <c r="F450" s="15">
        <f t="shared" si="20"/>
        <v>2946.42</v>
      </c>
      <c r="G450" s="184">
        <v>1.40534</v>
      </c>
    </row>
    <row r="451" spans="1:7" ht="30" customHeight="1" x14ac:dyDescent="0.25">
      <c r="A451" s="27" t="s">
        <v>681</v>
      </c>
      <c r="B451" s="38" t="s">
        <v>177</v>
      </c>
      <c r="C451" s="29" t="s">
        <v>3</v>
      </c>
      <c r="D451" s="81">
        <v>2</v>
      </c>
      <c r="E451" s="16">
        <v>785.71</v>
      </c>
      <c r="F451" s="15">
        <f t="shared" si="20"/>
        <v>1571.42</v>
      </c>
      <c r="G451" s="184">
        <v>1.115</v>
      </c>
    </row>
    <row r="452" spans="1:7" ht="30" customHeight="1" x14ac:dyDescent="0.25">
      <c r="A452" s="42">
        <v>73</v>
      </c>
      <c r="B452" s="61" t="s">
        <v>262</v>
      </c>
      <c r="C452" s="54"/>
      <c r="D452" s="55"/>
      <c r="E452" s="16"/>
      <c r="F452" s="13">
        <f>SUM(F453:F456)</f>
        <v>3752276.8</v>
      </c>
      <c r="G452" s="179">
        <v>2134</v>
      </c>
    </row>
    <row r="453" spans="1:7" ht="30" customHeight="1" x14ac:dyDescent="0.25">
      <c r="A453" s="27" t="s">
        <v>682</v>
      </c>
      <c r="B453" s="53" t="s">
        <v>22</v>
      </c>
      <c r="C453" s="54" t="s">
        <v>125</v>
      </c>
      <c r="D453" s="55">
        <v>4</v>
      </c>
      <c r="E453" s="16">
        <v>684185.27</v>
      </c>
      <c r="F453" s="15">
        <f>D453*E453</f>
        <v>2736741.08</v>
      </c>
      <c r="G453" s="184">
        <v>1468</v>
      </c>
    </row>
    <row r="454" spans="1:7" ht="30" customHeight="1" x14ac:dyDescent="0.25">
      <c r="A454" s="27" t="s">
        <v>683</v>
      </c>
      <c r="B454" s="53" t="s">
        <v>23</v>
      </c>
      <c r="C454" s="54" t="s">
        <v>125</v>
      </c>
      <c r="D454" s="55">
        <v>4</v>
      </c>
      <c r="E454" s="16">
        <v>175508.93</v>
      </c>
      <c r="F454" s="15">
        <f>D454*E454</f>
        <v>702035.72</v>
      </c>
      <c r="G454" s="184">
        <v>420</v>
      </c>
    </row>
    <row r="455" spans="1:7" ht="30" customHeight="1" x14ac:dyDescent="0.25">
      <c r="A455" s="27" t="s">
        <v>684</v>
      </c>
      <c r="B455" s="53" t="s">
        <v>29</v>
      </c>
      <c r="C455" s="54" t="s">
        <v>125</v>
      </c>
      <c r="D455" s="55">
        <v>4</v>
      </c>
      <c r="E455" s="16">
        <v>61599.999999999993</v>
      </c>
      <c r="F455" s="15">
        <f>D455*E455</f>
        <v>246399.99999999997</v>
      </c>
      <c r="G455" s="184">
        <v>199.6</v>
      </c>
    </row>
    <row r="456" spans="1:7" ht="30" customHeight="1" x14ac:dyDescent="0.25">
      <c r="A456" s="27" t="s">
        <v>685</v>
      </c>
      <c r="B456" s="53" t="s">
        <v>42</v>
      </c>
      <c r="C456" s="54" t="s">
        <v>125</v>
      </c>
      <c r="D456" s="55">
        <v>4</v>
      </c>
      <c r="E456" s="16">
        <v>16775</v>
      </c>
      <c r="F456" s="15">
        <f>D456*E456</f>
        <v>67100</v>
      </c>
      <c r="G456" s="184">
        <v>46.4</v>
      </c>
    </row>
    <row r="457" spans="1:7" ht="30" customHeight="1" x14ac:dyDescent="0.25">
      <c r="A457" s="42">
        <v>74</v>
      </c>
      <c r="B457" s="61" t="s">
        <v>868</v>
      </c>
      <c r="C457" s="29"/>
      <c r="D457" s="29"/>
      <c r="E457" s="14"/>
      <c r="F457" s="13">
        <f>SUM(F458:F477)</f>
        <v>3613996.07</v>
      </c>
      <c r="G457" s="179">
        <v>2650.4116399999989</v>
      </c>
    </row>
    <row r="458" spans="1:7" ht="30" customHeight="1" x14ac:dyDescent="0.25">
      <c r="A458" s="27" t="s">
        <v>686</v>
      </c>
      <c r="B458" s="25" t="s">
        <v>24</v>
      </c>
      <c r="C458" s="29" t="s">
        <v>3</v>
      </c>
      <c r="D458" s="29">
        <v>1</v>
      </c>
      <c r="E458" s="29">
        <v>723834.38</v>
      </c>
      <c r="F458" s="15">
        <f t="shared" ref="F458:F477" si="21">D458*E458</f>
        <v>723834.38</v>
      </c>
      <c r="G458" s="184">
        <v>380</v>
      </c>
    </row>
    <row r="459" spans="1:7" ht="30" customHeight="1" x14ac:dyDescent="0.25">
      <c r="A459" s="27" t="s">
        <v>687</v>
      </c>
      <c r="B459" s="150" t="s">
        <v>258</v>
      </c>
      <c r="C459" s="29" t="s">
        <v>6</v>
      </c>
      <c r="D459" s="81">
        <v>1</v>
      </c>
      <c r="E459" s="16">
        <v>1441265.18</v>
      </c>
      <c r="F459" s="15">
        <f t="shared" si="21"/>
        <v>1441265.18</v>
      </c>
      <c r="G459" s="184">
        <v>987</v>
      </c>
    </row>
    <row r="460" spans="1:7" ht="30" customHeight="1" x14ac:dyDescent="0.25">
      <c r="A460" s="27" t="s">
        <v>688</v>
      </c>
      <c r="B460" s="53" t="s">
        <v>29</v>
      </c>
      <c r="C460" s="54" t="s">
        <v>125</v>
      </c>
      <c r="D460" s="55">
        <v>1</v>
      </c>
      <c r="E460" s="16">
        <v>61599.999999999993</v>
      </c>
      <c r="F460" s="15">
        <f t="shared" si="21"/>
        <v>61599.999999999993</v>
      </c>
      <c r="G460" s="184">
        <v>49.9</v>
      </c>
    </row>
    <row r="461" spans="1:7" ht="30" customHeight="1" x14ac:dyDescent="0.25">
      <c r="A461" s="27" t="s">
        <v>689</v>
      </c>
      <c r="B461" s="53" t="s">
        <v>988</v>
      </c>
      <c r="C461" s="54" t="s">
        <v>125</v>
      </c>
      <c r="D461" s="55">
        <v>1</v>
      </c>
      <c r="E461" s="16">
        <v>16775</v>
      </c>
      <c r="F461" s="15">
        <v>83875</v>
      </c>
      <c r="G461" s="184">
        <v>11.6</v>
      </c>
    </row>
    <row r="462" spans="1:7" ht="30" customHeight="1" x14ac:dyDescent="0.25">
      <c r="A462" s="27" t="s">
        <v>690</v>
      </c>
      <c r="B462" s="151" t="s">
        <v>175</v>
      </c>
      <c r="C462" s="27" t="s">
        <v>3</v>
      </c>
      <c r="D462" s="80">
        <v>5</v>
      </c>
      <c r="E462" s="92">
        <v>160501.79</v>
      </c>
      <c r="F462" s="15">
        <f t="shared" si="21"/>
        <v>802508.95000000007</v>
      </c>
      <c r="G462" s="184">
        <v>820</v>
      </c>
    </row>
    <row r="463" spans="1:7" ht="30" customHeight="1" x14ac:dyDescent="0.25">
      <c r="A463" s="27" t="s">
        <v>691</v>
      </c>
      <c r="B463" s="151" t="s">
        <v>263</v>
      </c>
      <c r="C463" s="27" t="s">
        <v>3</v>
      </c>
      <c r="D463" s="80">
        <v>3</v>
      </c>
      <c r="E463" s="92">
        <v>43337.05</v>
      </c>
      <c r="F463" s="15">
        <f t="shared" si="21"/>
        <v>130011.15000000001</v>
      </c>
      <c r="G463" s="184">
        <v>167.4</v>
      </c>
    </row>
    <row r="464" spans="1:7" ht="30" customHeight="1" x14ac:dyDescent="0.25">
      <c r="A464" s="27" t="s">
        <v>692</v>
      </c>
      <c r="B464" s="75" t="s">
        <v>176</v>
      </c>
      <c r="C464" s="29" t="s">
        <v>3</v>
      </c>
      <c r="D464" s="81">
        <v>2</v>
      </c>
      <c r="E464" s="92">
        <v>1473.21</v>
      </c>
      <c r="F464" s="15">
        <f t="shared" si="21"/>
        <v>2946.42</v>
      </c>
      <c r="G464" s="184">
        <v>1.40534</v>
      </c>
    </row>
    <row r="465" spans="1:7" ht="30" customHeight="1" x14ac:dyDescent="0.25">
      <c r="A465" s="27" t="s">
        <v>693</v>
      </c>
      <c r="B465" s="75" t="s">
        <v>74</v>
      </c>
      <c r="C465" s="29" t="s">
        <v>3</v>
      </c>
      <c r="D465" s="81">
        <v>6</v>
      </c>
      <c r="E465" s="16">
        <v>4230.09</v>
      </c>
      <c r="F465" s="15">
        <f t="shared" si="21"/>
        <v>25380.54</v>
      </c>
      <c r="G465" s="184">
        <v>27.6</v>
      </c>
    </row>
    <row r="466" spans="1:7" ht="30" customHeight="1" x14ac:dyDescent="0.25">
      <c r="A466" s="27" t="s">
        <v>694</v>
      </c>
      <c r="B466" s="75" t="s">
        <v>317</v>
      </c>
      <c r="C466" s="29" t="s">
        <v>3</v>
      </c>
      <c r="D466" s="81">
        <v>3</v>
      </c>
      <c r="E466" s="16">
        <v>2007.5</v>
      </c>
      <c r="F466" s="15">
        <f t="shared" si="21"/>
        <v>6022.5</v>
      </c>
      <c r="G466" s="184">
        <v>5.85</v>
      </c>
    </row>
    <row r="467" spans="1:7" ht="30" customHeight="1" x14ac:dyDescent="0.25">
      <c r="A467" s="27" t="s">
        <v>695</v>
      </c>
      <c r="B467" s="26" t="s">
        <v>64</v>
      </c>
      <c r="C467" s="29" t="s">
        <v>3</v>
      </c>
      <c r="D467" s="80">
        <v>2</v>
      </c>
      <c r="E467" s="16">
        <v>5598.21</v>
      </c>
      <c r="F467" s="15">
        <f t="shared" si="21"/>
        <v>11196.42</v>
      </c>
      <c r="G467" s="184">
        <v>5.7410500000000004</v>
      </c>
    </row>
    <row r="468" spans="1:7" ht="30" customHeight="1" x14ac:dyDescent="0.25">
      <c r="A468" s="27" t="s">
        <v>696</v>
      </c>
      <c r="B468" s="102" t="s">
        <v>177</v>
      </c>
      <c r="C468" s="29" t="s">
        <v>3</v>
      </c>
      <c r="D468" s="81">
        <v>2</v>
      </c>
      <c r="E468" s="16">
        <v>785.71</v>
      </c>
      <c r="F468" s="15">
        <f t="shared" si="21"/>
        <v>1571.42</v>
      </c>
      <c r="G468" s="184">
        <v>1.115</v>
      </c>
    </row>
    <row r="469" spans="1:7" ht="30" customHeight="1" x14ac:dyDescent="0.25">
      <c r="A469" s="27" t="s">
        <v>697</v>
      </c>
      <c r="B469" s="102" t="s">
        <v>77</v>
      </c>
      <c r="C469" s="29" t="s">
        <v>3</v>
      </c>
      <c r="D469" s="81">
        <v>36</v>
      </c>
      <c r="E469" s="16">
        <v>5401.79</v>
      </c>
      <c r="F469" s="15">
        <f t="shared" si="21"/>
        <v>194464.44</v>
      </c>
      <c r="G469" s="184">
        <v>121.98536</v>
      </c>
    </row>
    <row r="470" spans="1:7" ht="30" customHeight="1" x14ac:dyDescent="0.25">
      <c r="A470" s="27" t="s">
        <v>698</v>
      </c>
      <c r="B470" s="75" t="s">
        <v>178</v>
      </c>
      <c r="C470" s="27" t="s">
        <v>3</v>
      </c>
      <c r="D470" s="81">
        <v>10</v>
      </c>
      <c r="E470" s="16">
        <v>5598.21</v>
      </c>
      <c r="F470" s="15">
        <f t="shared" si="21"/>
        <v>55982.1</v>
      </c>
      <c r="G470" s="184">
        <v>13.44054</v>
      </c>
    </row>
    <row r="471" spans="1:7" ht="30" customHeight="1" x14ac:dyDescent="0.25">
      <c r="A471" s="27" t="s">
        <v>699</v>
      </c>
      <c r="B471" s="75" t="s">
        <v>181</v>
      </c>
      <c r="C471" s="29" t="s">
        <v>3</v>
      </c>
      <c r="D471" s="80">
        <v>6</v>
      </c>
      <c r="E471" s="16">
        <v>1027.32</v>
      </c>
      <c r="F471" s="15">
        <f t="shared" si="21"/>
        <v>6163.92</v>
      </c>
      <c r="G471" s="184">
        <v>2.6219999999999999</v>
      </c>
    </row>
    <row r="472" spans="1:7" ht="30" customHeight="1" x14ac:dyDescent="0.25">
      <c r="A472" s="27" t="s">
        <v>700</v>
      </c>
      <c r="B472" s="26" t="s">
        <v>183</v>
      </c>
      <c r="C472" s="29" t="s">
        <v>3</v>
      </c>
      <c r="D472" s="80">
        <v>6</v>
      </c>
      <c r="E472" s="16">
        <v>2848.21</v>
      </c>
      <c r="F472" s="15">
        <f t="shared" si="21"/>
        <v>17089.260000000002</v>
      </c>
      <c r="G472" s="184">
        <v>7.5724799999999997</v>
      </c>
    </row>
    <row r="473" spans="1:7" ht="30" customHeight="1" x14ac:dyDescent="0.25">
      <c r="A473" s="27" t="s">
        <v>701</v>
      </c>
      <c r="B473" s="75" t="s">
        <v>184</v>
      </c>
      <c r="C473" s="29" t="s">
        <v>3</v>
      </c>
      <c r="D473" s="80">
        <v>6</v>
      </c>
      <c r="E473" s="16">
        <v>1080.3599999999999</v>
      </c>
      <c r="F473" s="15">
        <f t="shared" si="21"/>
        <v>6482.16</v>
      </c>
      <c r="G473" s="184">
        <v>8.9939999999999998</v>
      </c>
    </row>
    <row r="474" spans="1:7" ht="30" customHeight="1" x14ac:dyDescent="0.25">
      <c r="A474" s="27" t="s">
        <v>702</v>
      </c>
      <c r="B474" s="75" t="s">
        <v>264</v>
      </c>
      <c r="C474" s="29" t="s">
        <v>19</v>
      </c>
      <c r="D474" s="82">
        <v>2.5999999999999999E-2</v>
      </c>
      <c r="E474" s="16">
        <v>550000</v>
      </c>
      <c r="F474" s="15">
        <f t="shared" si="21"/>
        <v>14300</v>
      </c>
      <c r="G474" s="184">
        <v>9.048</v>
      </c>
    </row>
    <row r="475" spans="1:7" ht="30" customHeight="1" x14ac:dyDescent="0.25">
      <c r="A475" s="27" t="s">
        <v>703</v>
      </c>
      <c r="B475" s="37" t="s">
        <v>37</v>
      </c>
      <c r="C475" s="153" t="s">
        <v>125</v>
      </c>
      <c r="D475" s="83">
        <v>3</v>
      </c>
      <c r="E475" s="16">
        <v>1585.18</v>
      </c>
      <c r="F475" s="15">
        <f t="shared" si="21"/>
        <v>4755.54</v>
      </c>
      <c r="G475" s="184">
        <v>3.13687</v>
      </c>
    </row>
    <row r="476" spans="1:7" ht="30" customHeight="1" x14ac:dyDescent="0.25">
      <c r="A476" s="27" t="s">
        <v>704</v>
      </c>
      <c r="B476" s="37" t="s">
        <v>150</v>
      </c>
      <c r="C476" s="40" t="s">
        <v>125</v>
      </c>
      <c r="D476" s="84">
        <v>18</v>
      </c>
      <c r="E476" s="16">
        <v>558.84</v>
      </c>
      <c r="F476" s="15">
        <f t="shared" si="21"/>
        <v>10059.120000000001</v>
      </c>
      <c r="G476" s="184">
        <v>12.816000000000001</v>
      </c>
    </row>
    <row r="477" spans="1:7" ht="30" customHeight="1" x14ac:dyDescent="0.25">
      <c r="A477" s="27" t="s">
        <v>705</v>
      </c>
      <c r="B477" s="75" t="s">
        <v>185</v>
      </c>
      <c r="C477" s="29" t="s">
        <v>3</v>
      </c>
      <c r="D477" s="81">
        <v>9</v>
      </c>
      <c r="E477" s="16">
        <v>1609.73</v>
      </c>
      <c r="F477" s="15">
        <f t="shared" si="21"/>
        <v>14487.57</v>
      </c>
      <c r="G477" s="184">
        <v>13.185</v>
      </c>
    </row>
    <row r="478" spans="1:7" ht="30" customHeight="1" x14ac:dyDescent="0.25">
      <c r="A478" s="42">
        <v>75</v>
      </c>
      <c r="B478" s="5" t="s">
        <v>869</v>
      </c>
      <c r="C478" s="29"/>
      <c r="D478" s="81"/>
      <c r="E478" s="16"/>
      <c r="F478" s="13">
        <f>SUM(F479:F492)</f>
        <v>2371272.1699999995</v>
      </c>
      <c r="G478" s="179">
        <v>2687.8366399999995</v>
      </c>
    </row>
    <row r="479" spans="1:7" ht="30" customHeight="1" x14ac:dyDescent="0.25">
      <c r="A479" s="27" t="s">
        <v>706</v>
      </c>
      <c r="B479" s="150" t="s">
        <v>182</v>
      </c>
      <c r="C479" s="29" t="s">
        <v>3</v>
      </c>
      <c r="D479" s="81">
        <v>11</v>
      </c>
      <c r="E479" s="15">
        <v>98214.29</v>
      </c>
      <c r="F479" s="15">
        <f t="shared" ref="F479:F492" si="22">D479*E479</f>
        <v>1080357.19</v>
      </c>
      <c r="G479" s="184">
        <v>1542.5409999999999</v>
      </c>
    </row>
    <row r="480" spans="1:7" ht="30" customHeight="1" x14ac:dyDescent="0.25">
      <c r="A480" s="27" t="s">
        <v>707</v>
      </c>
      <c r="B480" s="150" t="s">
        <v>265</v>
      </c>
      <c r="C480" s="154" t="s">
        <v>6</v>
      </c>
      <c r="D480" s="81">
        <v>2</v>
      </c>
      <c r="E480" s="15">
        <v>49107.14</v>
      </c>
      <c r="F480" s="15">
        <f t="shared" si="22"/>
        <v>98214.28</v>
      </c>
      <c r="G480" s="184">
        <v>118</v>
      </c>
    </row>
    <row r="481" spans="1:7" ht="30" customHeight="1" x14ac:dyDescent="0.25">
      <c r="A481" s="27" t="s">
        <v>708</v>
      </c>
      <c r="B481" s="150" t="s">
        <v>266</v>
      </c>
      <c r="C481" s="154" t="s">
        <v>6</v>
      </c>
      <c r="D481" s="81">
        <v>2</v>
      </c>
      <c r="E481" s="15">
        <v>49107.14</v>
      </c>
      <c r="F481" s="15">
        <f t="shared" si="22"/>
        <v>98214.28</v>
      </c>
      <c r="G481" s="184">
        <v>166</v>
      </c>
    </row>
    <row r="482" spans="1:7" ht="30" customHeight="1" x14ac:dyDescent="0.25">
      <c r="A482" s="27" t="s">
        <v>709</v>
      </c>
      <c r="B482" s="150" t="s">
        <v>267</v>
      </c>
      <c r="C482" s="154" t="s">
        <v>6</v>
      </c>
      <c r="D482" s="81">
        <v>1</v>
      </c>
      <c r="E482" s="15">
        <v>49107.14</v>
      </c>
      <c r="F482" s="15">
        <f t="shared" si="22"/>
        <v>49107.14</v>
      </c>
      <c r="G482" s="184">
        <v>28</v>
      </c>
    </row>
    <row r="483" spans="1:7" ht="30" customHeight="1" x14ac:dyDescent="0.25">
      <c r="A483" s="27" t="s">
        <v>710</v>
      </c>
      <c r="B483" s="102" t="s">
        <v>268</v>
      </c>
      <c r="C483" s="7" t="s">
        <v>125</v>
      </c>
      <c r="D483" s="155">
        <v>14</v>
      </c>
      <c r="E483" s="15">
        <v>5598.21</v>
      </c>
      <c r="F483" s="15">
        <f t="shared" si="22"/>
        <v>78374.94</v>
      </c>
      <c r="G483" s="184">
        <v>51.8</v>
      </c>
    </row>
    <row r="484" spans="1:7" ht="30" customHeight="1" x14ac:dyDescent="0.25">
      <c r="A484" s="27" t="s">
        <v>711</v>
      </c>
      <c r="B484" s="26" t="s">
        <v>179</v>
      </c>
      <c r="C484" s="7" t="s">
        <v>125</v>
      </c>
      <c r="D484" s="80">
        <v>14</v>
      </c>
      <c r="E484" s="15">
        <v>117.86</v>
      </c>
      <c r="F484" s="15">
        <f t="shared" si="22"/>
        <v>1650.04</v>
      </c>
      <c r="G484" s="184">
        <v>0.54749999999999999</v>
      </c>
    </row>
    <row r="485" spans="1:7" ht="30" customHeight="1" x14ac:dyDescent="0.25">
      <c r="A485" s="27" t="s">
        <v>712</v>
      </c>
      <c r="B485" s="102" t="s">
        <v>77</v>
      </c>
      <c r="C485" s="29" t="s">
        <v>3</v>
      </c>
      <c r="D485" s="81">
        <v>48</v>
      </c>
      <c r="E485" s="15">
        <v>5401.79</v>
      </c>
      <c r="F485" s="15">
        <f t="shared" si="22"/>
        <v>259285.91999999998</v>
      </c>
      <c r="G485" s="184">
        <v>162.64714000000001</v>
      </c>
    </row>
    <row r="486" spans="1:7" ht="30" customHeight="1" x14ac:dyDescent="0.25">
      <c r="A486" s="27" t="s">
        <v>713</v>
      </c>
      <c r="B486" s="75" t="s">
        <v>74</v>
      </c>
      <c r="C486" s="29" t="s">
        <v>3</v>
      </c>
      <c r="D486" s="81">
        <v>24</v>
      </c>
      <c r="E486" s="15">
        <v>4230.09</v>
      </c>
      <c r="F486" s="15">
        <f t="shared" si="22"/>
        <v>101522.16</v>
      </c>
      <c r="G486" s="184">
        <v>110.4</v>
      </c>
    </row>
    <row r="487" spans="1:7" ht="30" customHeight="1" x14ac:dyDescent="0.25">
      <c r="A487" s="27" t="s">
        <v>714</v>
      </c>
      <c r="B487" s="75" t="s">
        <v>185</v>
      </c>
      <c r="C487" s="29" t="s">
        <v>3</v>
      </c>
      <c r="D487" s="81">
        <v>24</v>
      </c>
      <c r="E487" s="15">
        <v>1609.73</v>
      </c>
      <c r="F487" s="15">
        <f t="shared" si="22"/>
        <v>38633.520000000004</v>
      </c>
      <c r="G487" s="184">
        <v>35.159999999999997</v>
      </c>
    </row>
    <row r="488" spans="1:7" ht="30" customHeight="1" x14ac:dyDescent="0.25">
      <c r="A488" s="27" t="s">
        <v>715</v>
      </c>
      <c r="B488" s="75" t="s">
        <v>261</v>
      </c>
      <c r="C488" s="29" t="s">
        <v>3</v>
      </c>
      <c r="D488" s="81">
        <v>30</v>
      </c>
      <c r="E488" s="15">
        <v>558.84</v>
      </c>
      <c r="F488" s="15">
        <f t="shared" si="22"/>
        <v>16765.2</v>
      </c>
      <c r="G488" s="184">
        <v>21.36</v>
      </c>
    </row>
    <row r="489" spans="1:7" ht="30" customHeight="1" x14ac:dyDescent="0.25">
      <c r="A489" s="27" t="s">
        <v>716</v>
      </c>
      <c r="B489" s="156" t="s">
        <v>180</v>
      </c>
      <c r="C489" s="157" t="s">
        <v>3</v>
      </c>
      <c r="D489" s="158">
        <v>6</v>
      </c>
      <c r="E489" s="15">
        <v>16686.61</v>
      </c>
      <c r="F489" s="15">
        <f t="shared" si="22"/>
        <v>100119.66</v>
      </c>
      <c r="G489" s="184">
        <v>90</v>
      </c>
    </row>
    <row r="490" spans="1:7" ht="30" customHeight="1" x14ac:dyDescent="0.25">
      <c r="A490" s="27" t="s">
        <v>717</v>
      </c>
      <c r="B490" s="75" t="s">
        <v>43</v>
      </c>
      <c r="C490" s="29" t="s">
        <v>19</v>
      </c>
      <c r="D490" s="159">
        <v>0.2</v>
      </c>
      <c r="E490" s="15">
        <v>2062499.9999999998</v>
      </c>
      <c r="F490" s="15">
        <f t="shared" si="22"/>
        <v>412500</v>
      </c>
      <c r="G490" s="184">
        <v>340.82499999999999</v>
      </c>
    </row>
    <row r="491" spans="1:7" ht="30" customHeight="1" x14ac:dyDescent="0.25">
      <c r="A491" s="27" t="s">
        <v>718</v>
      </c>
      <c r="B491" s="75" t="s">
        <v>181</v>
      </c>
      <c r="C491" s="29" t="s">
        <v>3</v>
      </c>
      <c r="D491" s="80">
        <v>12</v>
      </c>
      <c r="E491" s="15">
        <v>1027.32</v>
      </c>
      <c r="F491" s="15">
        <f t="shared" si="22"/>
        <v>12327.84</v>
      </c>
      <c r="G491" s="184">
        <v>5.2439999999999998</v>
      </c>
    </row>
    <row r="492" spans="1:7" ht="30" customHeight="1" x14ac:dyDescent="0.25">
      <c r="A492" s="27" t="s">
        <v>719</v>
      </c>
      <c r="B492" s="75" t="s">
        <v>264</v>
      </c>
      <c r="C492" s="29" t="s">
        <v>19</v>
      </c>
      <c r="D492" s="82">
        <v>4.3999999999999997E-2</v>
      </c>
      <c r="E492" s="15">
        <v>550000</v>
      </c>
      <c r="F492" s="15">
        <f t="shared" si="22"/>
        <v>24200</v>
      </c>
      <c r="G492" s="184">
        <v>15.311999999999999</v>
      </c>
    </row>
    <row r="493" spans="1:7" ht="30" customHeight="1" x14ac:dyDescent="0.25">
      <c r="A493" s="42">
        <v>76</v>
      </c>
      <c r="B493" s="61" t="s">
        <v>269</v>
      </c>
      <c r="C493" s="54"/>
      <c r="D493" s="57"/>
      <c r="E493" s="16"/>
      <c r="F493" s="13">
        <f>SUM(F494:F497)</f>
        <v>7504553.5999999996</v>
      </c>
      <c r="G493" s="179">
        <v>4268</v>
      </c>
    </row>
    <row r="494" spans="1:7" ht="30" customHeight="1" x14ac:dyDescent="0.25">
      <c r="A494" s="27" t="s">
        <v>720</v>
      </c>
      <c r="B494" s="53" t="s">
        <v>22</v>
      </c>
      <c r="C494" s="54" t="s">
        <v>3</v>
      </c>
      <c r="D494" s="55">
        <v>8</v>
      </c>
      <c r="E494" s="16">
        <v>684185.27</v>
      </c>
      <c r="F494" s="15">
        <f>D494*E494</f>
        <v>5473482.1600000001</v>
      </c>
      <c r="G494" s="184">
        <v>2936</v>
      </c>
    </row>
    <row r="495" spans="1:7" ht="30" customHeight="1" x14ac:dyDescent="0.25">
      <c r="A495" s="27" t="s">
        <v>721</v>
      </c>
      <c r="B495" s="53" t="s">
        <v>23</v>
      </c>
      <c r="C495" s="54" t="s">
        <v>170</v>
      </c>
      <c r="D495" s="55">
        <v>8</v>
      </c>
      <c r="E495" s="16">
        <v>175508.93</v>
      </c>
      <c r="F495" s="15">
        <f>D495*E495</f>
        <v>1404071.44</v>
      </c>
      <c r="G495" s="184">
        <v>840</v>
      </c>
    </row>
    <row r="496" spans="1:7" ht="30" customHeight="1" x14ac:dyDescent="0.25">
      <c r="A496" s="27" t="s">
        <v>722</v>
      </c>
      <c r="B496" s="53" t="s">
        <v>29</v>
      </c>
      <c r="C496" s="54" t="s">
        <v>3</v>
      </c>
      <c r="D496" s="55">
        <v>8</v>
      </c>
      <c r="E496" s="16">
        <v>61599.999999999993</v>
      </c>
      <c r="F496" s="15">
        <f>D496*E496</f>
        <v>492799.99999999994</v>
      </c>
      <c r="G496" s="184">
        <v>399.2</v>
      </c>
    </row>
    <row r="497" spans="1:7" ht="30" customHeight="1" x14ac:dyDescent="0.25">
      <c r="A497" s="27" t="s">
        <v>723</v>
      </c>
      <c r="B497" s="53" t="s">
        <v>42</v>
      </c>
      <c r="C497" s="54" t="s">
        <v>3</v>
      </c>
      <c r="D497" s="55">
        <v>8</v>
      </c>
      <c r="E497" s="16">
        <v>16775</v>
      </c>
      <c r="F497" s="15">
        <f>D497*E497</f>
        <v>134200</v>
      </c>
      <c r="G497" s="184">
        <v>92.8</v>
      </c>
    </row>
    <row r="498" spans="1:7" s="19" customFormat="1" ht="21" customHeight="1" x14ac:dyDescent="0.25">
      <c r="A498" s="42">
        <v>77</v>
      </c>
      <c r="B498" s="46" t="s">
        <v>870</v>
      </c>
      <c r="C498" s="136"/>
      <c r="D498" s="119"/>
      <c r="E498" s="87"/>
      <c r="F498" s="13">
        <f>SUM(F499:F512)</f>
        <v>2728951.7855999996</v>
      </c>
      <c r="G498" s="179">
        <v>1611.2769400000002</v>
      </c>
    </row>
    <row r="499" spans="1:7" s="19" customFormat="1" ht="30" x14ac:dyDescent="0.25">
      <c r="A499" s="73" t="s">
        <v>724</v>
      </c>
      <c r="B499" s="150" t="s">
        <v>22</v>
      </c>
      <c r="C499" s="29" t="s">
        <v>3</v>
      </c>
      <c r="D499" s="81">
        <v>3</v>
      </c>
      <c r="E499" s="92">
        <v>684185.27</v>
      </c>
      <c r="F499" s="15">
        <f t="shared" ref="F499:F512" si="23">D499*E499</f>
        <v>2052555.81</v>
      </c>
      <c r="G499" s="184">
        <v>1101</v>
      </c>
    </row>
    <row r="500" spans="1:7" s="19" customFormat="1" x14ac:dyDescent="0.25">
      <c r="A500" s="73" t="s">
        <v>725</v>
      </c>
      <c r="B500" s="102" t="s">
        <v>29</v>
      </c>
      <c r="C500" s="29" t="s">
        <v>3</v>
      </c>
      <c r="D500" s="81">
        <v>3</v>
      </c>
      <c r="E500" s="16">
        <v>61599.999999999993</v>
      </c>
      <c r="F500" s="15">
        <f t="shared" si="23"/>
        <v>184799.99999999997</v>
      </c>
      <c r="G500" s="184">
        <v>149.69999999999999</v>
      </c>
    </row>
    <row r="501" spans="1:7" s="19" customFormat="1" x14ac:dyDescent="0.25">
      <c r="A501" s="73" t="s">
        <v>726</v>
      </c>
      <c r="B501" s="102" t="s">
        <v>42</v>
      </c>
      <c r="C501" s="29" t="s">
        <v>3</v>
      </c>
      <c r="D501" s="81">
        <v>3</v>
      </c>
      <c r="E501" s="16">
        <v>16775</v>
      </c>
      <c r="F501" s="15">
        <f t="shared" si="23"/>
        <v>50325</v>
      </c>
      <c r="G501" s="184">
        <v>34.799999999999997</v>
      </c>
    </row>
    <row r="502" spans="1:7" s="19" customFormat="1" x14ac:dyDescent="0.25">
      <c r="A502" s="73" t="s">
        <v>727</v>
      </c>
      <c r="B502" s="102" t="s">
        <v>77</v>
      </c>
      <c r="C502" s="29" t="s">
        <v>3</v>
      </c>
      <c r="D502" s="81">
        <v>24</v>
      </c>
      <c r="E502" s="16">
        <v>5401.79</v>
      </c>
      <c r="F502" s="15">
        <f t="shared" si="23"/>
        <v>129642.95999999999</v>
      </c>
      <c r="G502" s="184">
        <v>81.323570000000004</v>
      </c>
    </row>
    <row r="503" spans="1:7" s="19" customFormat="1" x14ac:dyDescent="0.25">
      <c r="A503" s="73" t="s">
        <v>728</v>
      </c>
      <c r="B503" s="102" t="s">
        <v>37</v>
      </c>
      <c r="C503" s="29" t="s">
        <v>3</v>
      </c>
      <c r="D503" s="81">
        <v>6</v>
      </c>
      <c r="E503" s="16">
        <v>1585.18</v>
      </c>
      <c r="F503" s="15">
        <f t="shared" si="23"/>
        <v>9511.08</v>
      </c>
      <c r="G503" s="184">
        <v>6.2737499999999997</v>
      </c>
    </row>
    <row r="504" spans="1:7" s="19" customFormat="1" x14ac:dyDescent="0.25">
      <c r="A504" s="73" t="s">
        <v>729</v>
      </c>
      <c r="B504" s="75" t="s">
        <v>261</v>
      </c>
      <c r="C504" s="29" t="s">
        <v>3</v>
      </c>
      <c r="D504" s="81">
        <v>12</v>
      </c>
      <c r="E504" s="92">
        <v>558.84</v>
      </c>
      <c r="F504" s="15">
        <f t="shared" si="23"/>
        <v>6706.08</v>
      </c>
      <c r="G504" s="184">
        <v>8.5440000000000005</v>
      </c>
    </row>
    <row r="505" spans="1:7" s="19" customFormat="1" x14ac:dyDescent="0.25">
      <c r="A505" s="73" t="s">
        <v>730</v>
      </c>
      <c r="B505" s="75" t="s">
        <v>185</v>
      </c>
      <c r="C505" s="29" t="s">
        <v>3</v>
      </c>
      <c r="D505" s="81">
        <v>6</v>
      </c>
      <c r="E505" s="16">
        <v>1609.73</v>
      </c>
      <c r="F505" s="15">
        <f t="shared" si="23"/>
        <v>9658.380000000001</v>
      </c>
      <c r="G505" s="184">
        <v>8.7899999999999991</v>
      </c>
    </row>
    <row r="506" spans="1:7" s="19" customFormat="1" x14ac:dyDescent="0.25">
      <c r="A506" s="73" t="s">
        <v>731</v>
      </c>
      <c r="B506" s="75" t="s">
        <v>74</v>
      </c>
      <c r="C506" s="29" t="s">
        <v>3</v>
      </c>
      <c r="D506" s="81">
        <v>6</v>
      </c>
      <c r="E506" s="16">
        <v>4230.09</v>
      </c>
      <c r="F506" s="15">
        <f t="shared" si="23"/>
        <v>25380.54</v>
      </c>
      <c r="G506" s="184">
        <v>27.6</v>
      </c>
    </row>
    <row r="507" spans="1:7" s="19" customFormat="1" x14ac:dyDescent="0.25">
      <c r="A507" s="73" t="s">
        <v>732</v>
      </c>
      <c r="B507" s="75" t="s">
        <v>270</v>
      </c>
      <c r="C507" s="29" t="s">
        <v>3</v>
      </c>
      <c r="D507" s="81">
        <v>3</v>
      </c>
      <c r="E507" s="92">
        <v>835.8</v>
      </c>
      <c r="F507" s="15">
        <f t="shared" si="23"/>
        <v>2507.3999999999996</v>
      </c>
      <c r="G507" s="184">
        <v>1.70906</v>
      </c>
    </row>
    <row r="508" spans="1:7" ht="18" customHeight="1" x14ac:dyDescent="0.25">
      <c r="A508" s="73" t="s">
        <v>733</v>
      </c>
      <c r="B508" s="75" t="s">
        <v>221</v>
      </c>
      <c r="C508" s="29" t="s">
        <v>3</v>
      </c>
      <c r="D508" s="29">
        <v>3</v>
      </c>
      <c r="E508" s="92">
        <v>835.8</v>
      </c>
      <c r="F508" s="15">
        <f t="shared" si="23"/>
        <v>2507.3999999999996</v>
      </c>
      <c r="G508" s="184">
        <v>1.6341699999999999</v>
      </c>
    </row>
    <row r="509" spans="1:7" s="19" customFormat="1" ht="18.75" customHeight="1" x14ac:dyDescent="0.25">
      <c r="A509" s="73" t="s">
        <v>734</v>
      </c>
      <c r="B509" s="151" t="s">
        <v>95</v>
      </c>
      <c r="C509" s="27" t="s">
        <v>19</v>
      </c>
      <c r="D509" s="119">
        <v>0.36</v>
      </c>
      <c r="E509" s="92">
        <v>658035.71</v>
      </c>
      <c r="F509" s="15">
        <f t="shared" si="23"/>
        <v>236892.85559999998</v>
      </c>
      <c r="G509" s="184">
        <v>176.76</v>
      </c>
    </row>
    <row r="510" spans="1:7" s="19" customFormat="1" x14ac:dyDescent="0.25">
      <c r="A510" s="73" t="s">
        <v>735</v>
      </c>
      <c r="B510" s="102" t="s">
        <v>64</v>
      </c>
      <c r="C510" s="29" t="s">
        <v>3</v>
      </c>
      <c r="D510" s="80">
        <v>2</v>
      </c>
      <c r="E510" s="16">
        <v>5598.21</v>
      </c>
      <c r="F510" s="15">
        <f t="shared" si="23"/>
        <v>11196.42</v>
      </c>
      <c r="G510" s="184">
        <v>5.7410500000000004</v>
      </c>
    </row>
    <row r="511" spans="1:7" s="19" customFormat="1" x14ac:dyDescent="0.25">
      <c r="A511" s="73" t="s">
        <v>736</v>
      </c>
      <c r="B511" s="75" t="s">
        <v>176</v>
      </c>
      <c r="C511" s="29" t="s">
        <v>3</v>
      </c>
      <c r="D511" s="80">
        <v>2</v>
      </c>
      <c r="E511" s="92">
        <v>1473.21</v>
      </c>
      <c r="F511" s="15">
        <f t="shared" si="23"/>
        <v>2946.42</v>
      </c>
      <c r="G511" s="184">
        <v>1.40534</v>
      </c>
    </row>
    <row r="512" spans="1:7" s="19" customFormat="1" x14ac:dyDescent="0.25">
      <c r="A512" s="73" t="s">
        <v>737</v>
      </c>
      <c r="B512" s="75" t="s">
        <v>184</v>
      </c>
      <c r="C512" s="29" t="s">
        <v>3</v>
      </c>
      <c r="D512" s="81">
        <v>4</v>
      </c>
      <c r="E512" s="16">
        <v>1080.3599999999999</v>
      </c>
      <c r="F512" s="15">
        <f t="shared" si="23"/>
        <v>4321.4399999999996</v>
      </c>
      <c r="G512" s="184">
        <v>5.9960000000000004</v>
      </c>
    </row>
    <row r="513" spans="1:41" s="18" customFormat="1" ht="28.5" x14ac:dyDescent="0.25">
      <c r="A513" s="42">
        <v>78</v>
      </c>
      <c r="B513" s="5" t="s">
        <v>866</v>
      </c>
      <c r="C513" s="160"/>
      <c r="D513" s="160"/>
      <c r="E513" s="161"/>
      <c r="F513" s="13">
        <f>SUM(F514:F518)</f>
        <v>1294178.2884999998</v>
      </c>
      <c r="G513" s="179">
        <v>1297.0767900000001</v>
      </c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  <c r="AB513" s="19"/>
      <c r="AC513" s="19"/>
      <c r="AD513" s="19"/>
      <c r="AE513" s="19"/>
      <c r="AF513" s="19"/>
      <c r="AG513" s="19"/>
      <c r="AH513" s="19"/>
      <c r="AI513" s="19"/>
      <c r="AJ513" s="19"/>
      <c r="AK513" s="19"/>
      <c r="AL513" s="19"/>
      <c r="AM513" s="19"/>
      <c r="AN513" s="19"/>
      <c r="AO513" s="19"/>
    </row>
    <row r="514" spans="1:41" s="18" customFormat="1" x14ac:dyDescent="0.25">
      <c r="A514" s="73" t="s">
        <v>872</v>
      </c>
      <c r="B514" s="53" t="s">
        <v>77</v>
      </c>
      <c r="C514" s="54" t="s">
        <v>3</v>
      </c>
      <c r="D514" s="66">
        <v>180</v>
      </c>
      <c r="E514" s="16">
        <v>5401.79</v>
      </c>
      <c r="F514" s="15">
        <f>D514*E514</f>
        <v>972322.2</v>
      </c>
      <c r="G514" s="184">
        <v>609.92678999999998</v>
      </c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  <c r="AB514" s="19"/>
      <c r="AC514" s="19"/>
      <c r="AD514" s="19"/>
      <c r="AE514" s="19"/>
      <c r="AF514" s="19"/>
      <c r="AG514" s="19"/>
      <c r="AH514" s="19"/>
      <c r="AI514" s="19"/>
      <c r="AJ514" s="19"/>
      <c r="AK514" s="19"/>
      <c r="AL514" s="19"/>
      <c r="AM514" s="19"/>
      <c r="AN514" s="19"/>
      <c r="AO514" s="19"/>
    </row>
    <row r="515" spans="1:41" s="18" customFormat="1" x14ac:dyDescent="0.25">
      <c r="A515" s="73" t="s">
        <v>873</v>
      </c>
      <c r="B515" s="53" t="s">
        <v>74</v>
      </c>
      <c r="C515" s="54" t="s">
        <v>3</v>
      </c>
      <c r="D515" s="66">
        <v>24</v>
      </c>
      <c r="E515" s="45">
        <v>4230.09</v>
      </c>
      <c r="F515" s="15">
        <f>D515*E515</f>
        <v>101522.16</v>
      </c>
      <c r="G515" s="184">
        <v>110.4</v>
      </c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  <c r="AB515" s="19"/>
      <c r="AC515" s="19"/>
      <c r="AD515" s="19"/>
      <c r="AE515" s="19"/>
      <c r="AF515" s="19"/>
      <c r="AG515" s="19"/>
      <c r="AH515" s="19"/>
      <c r="AI515" s="19"/>
      <c r="AJ515" s="19"/>
      <c r="AK515" s="19"/>
      <c r="AL515" s="19"/>
      <c r="AM515" s="19"/>
      <c r="AN515" s="19"/>
      <c r="AO515" s="19"/>
    </row>
    <row r="516" spans="1:41" s="18" customFormat="1" x14ac:dyDescent="0.25">
      <c r="A516" s="73" t="s">
        <v>874</v>
      </c>
      <c r="B516" s="53" t="s">
        <v>88</v>
      </c>
      <c r="C516" s="54" t="s">
        <v>3</v>
      </c>
      <c r="D516" s="66">
        <v>60</v>
      </c>
      <c r="E516" s="15">
        <v>2007.5</v>
      </c>
      <c r="F516" s="15">
        <f>D516*E516</f>
        <v>120450</v>
      </c>
      <c r="G516" s="184">
        <v>117</v>
      </c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  <c r="AB516" s="19"/>
      <c r="AC516" s="19"/>
      <c r="AD516" s="19"/>
      <c r="AE516" s="19"/>
      <c r="AF516" s="19"/>
      <c r="AG516" s="19"/>
      <c r="AH516" s="19"/>
      <c r="AI516" s="19"/>
      <c r="AJ516" s="19"/>
      <c r="AK516" s="19"/>
      <c r="AL516" s="19"/>
      <c r="AM516" s="19"/>
      <c r="AN516" s="19"/>
      <c r="AO516" s="19"/>
    </row>
    <row r="517" spans="1:41" s="18" customFormat="1" x14ac:dyDescent="0.25">
      <c r="A517" s="73" t="s">
        <v>875</v>
      </c>
      <c r="B517" s="53" t="s">
        <v>186</v>
      </c>
      <c r="C517" s="54" t="s">
        <v>3</v>
      </c>
      <c r="D517" s="66">
        <v>12</v>
      </c>
      <c r="E517" s="54">
        <v>5499.9999999999991</v>
      </c>
      <c r="F517" s="15">
        <f>D517*E517</f>
        <v>65999.999999999985</v>
      </c>
      <c r="G517" s="184">
        <v>441</v>
      </c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  <c r="AB517" s="19"/>
      <c r="AC517" s="19"/>
      <c r="AD517" s="19"/>
      <c r="AE517" s="19"/>
      <c r="AF517" s="19"/>
      <c r="AG517" s="19"/>
      <c r="AH517" s="19"/>
      <c r="AI517" s="19"/>
      <c r="AJ517" s="19"/>
      <c r="AK517" s="19"/>
      <c r="AL517" s="19"/>
      <c r="AM517" s="19"/>
      <c r="AN517" s="19"/>
      <c r="AO517" s="19"/>
    </row>
    <row r="518" spans="1:41" s="18" customFormat="1" x14ac:dyDescent="0.25">
      <c r="A518" s="73" t="s">
        <v>876</v>
      </c>
      <c r="B518" s="53" t="s">
        <v>38</v>
      </c>
      <c r="C518" s="54" t="s">
        <v>62</v>
      </c>
      <c r="D518" s="66">
        <v>0.05</v>
      </c>
      <c r="E518" s="16">
        <v>677678.57</v>
      </c>
      <c r="F518" s="15">
        <f>D518*E518</f>
        <v>33883.928500000002</v>
      </c>
      <c r="G518" s="184">
        <v>18.75</v>
      </c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  <c r="AB518" s="19"/>
      <c r="AC518" s="19"/>
      <c r="AD518" s="19"/>
      <c r="AE518" s="19"/>
      <c r="AF518" s="19"/>
      <c r="AG518" s="19"/>
      <c r="AH518" s="19"/>
      <c r="AI518" s="19"/>
      <c r="AJ518" s="19"/>
      <c r="AK518" s="19"/>
      <c r="AL518" s="19"/>
      <c r="AM518" s="19"/>
      <c r="AN518" s="19"/>
      <c r="AO518" s="19"/>
    </row>
    <row r="519" spans="1:41" ht="28.5" x14ac:dyDescent="0.25">
      <c r="A519" s="42"/>
      <c r="B519" s="5" t="s">
        <v>35</v>
      </c>
      <c r="C519" s="29"/>
      <c r="D519" s="29"/>
      <c r="E519" s="16"/>
      <c r="F519" s="13">
        <f>F520+F525+F530</f>
        <v>2699340.9</v>
      </c>
      <c r="G519" s="179">
        <v>1956.1437500000002</v>
      </c>
    </row>
    <row r="520" spans="1:41" x14ac:dyDescent="0.25">
      <c r="A520" s="42">
        <v>79</v>
      </c>
      <c r="B520" s="46" t="s">
        <v>248</v>
      </c>
      <c r="C520" s="2"/>
      <c r="D520" s="2"/>
      <c r="E520" s="12"/>
      <c r="F520" s="13">
        <f>SUM(F521:F524)</f>
        <v>899780.29999999993</v>
      </c>
      <c r="G520" s="179">
        <v>652.04795000000001</v>
      </c>
    </row>
    <row r="521" spans="1:41" ht="30" x14ac:dyDescent="0.25">
      <c r="A521" s="27" t="s">
        <v>738</v>
      </c>
      <c r="B521" s="25" t="s">
        <v>189</v>
      </c>
      <c r="C521" s="29" t="s">
        <v>3</v>
      </c>
      <c r="D521" s="29">
        <v>5</v>
      </c>
      <c r="E521" s="14">
        <v>147321.43</v>
      </c>
      <c r="F521" s="15">
        <f>D521*E521</f>
        <v>736607.14999999991</v>
      </c>
      <c r="G521" s="184">
        <v>495</v>
      </c>
    </row>
    <row r="522" spans="1:41" x14ac:dyDescent="0.25">
      <c r="A522" s="27" t="s">
        <v>739</v>
      </c>
      <c r="B522" s="9" t="s">
        <v>190</v>
      </c>
      <c r="C522" s="29" t="s">
        <v>3</v>
      </c>
      <c r="D522" s="29">
        <v>5</v>
      </c>
      <c r="E522" s="14">
        <v>15398.04</v>
      </c>
      <c r="F522" s="15">
        <f>D522*E522</f>
        <v>76990.200000000012</v>
      </c>
      <c r="G522" s="184">
        <v>101.0363</v>
      </c>
    </row>
    <row r="523" spans="1:41" x14ac:dyDescent="0.25">
      <c r="A523" s="27" t="s">
        <v>740</v>
      </c>
      <c r="B523" s="9" t="s">
        <v>187</v>
      </c>
      <c r="C523" s="29" t="s">
        <v>3</v>
      </c>
      <c r="D523" s="29">
        <v>15</v>
      </c>
      <c r="E523" s="88">
        <v>5598.21</v>
      </c>
      <c r="F523" s="15">
        <f>D523*E523</f>
        <v>83973.15</v>
      </c>
      <c r="G523" s="184">
        <v>55.5</v>
      </c>
    </row>
    <row r="524" spans="1:41" x14ac:dyDescent="0.25">
      <c r="A524" s="27" t="s">
        <v>741</v>
      </c>
      <c r="B524" s="9" t="s">
        <v>188</v>
      </c>
      <c r="C524" s="29" t="s">
        <v>3</v>
      </c>
      <c r="D524" s="29">
        <v>15</v>
      </c>
      <c r="E524" s="16">
        <v>147.32</v>
      </c>
      <c r="F524" s="15">
        <f>D524*E524</f>
        <v>2209.7999999999997</v>
      </c>
      <c r="G524" s="184">
        <v>0.51165000000000005</v>
      </c>
    </row>
    <row r="525" spans="1:41" x14ac:dyDescent="0.25">
      <c r="A525" s="42">
        <v>80</v>
      </c>
      <c r="B525" s="46" t="s">
        <v>249</v>
      </c>
      <c r="C525" s="29"/>
      <c r="D525" s="29"/>
      <c r="E525" s="12"/>
      <c r="F525" s="13">
        <f>SUM(F526:F529)</f>
        <v>899780.29999999993</v>
      </c>
      <c r="G525" s="179">
        <v>652.04790000000003</v>
      </c>
    </row>
    <row r="526" spans="1:41" ht="30" x14ac:dyDescent="0.25">
      <c r="A526" s="27" t="s">
        <v>742</v>
      </c>
      <c r="B526" s="25" t="s">
        <v>189</v>
      </c>
      <c r="C526" s="29" t="s">
        <v>3</v>
      </c>
      <c r="D526" s="29">
        <v>5</v>
      </c>
      <c r="E526" s="14">
        <v>147321.43</v>
      </c>
      <c r="F526" s="15">
        <f>D526*E526</f>
        <v>736607.14999999991</v>
      </c>
      <c r="G526" s="184">
        <v>495</v>
      </c>
    </row>
    <row r="527" spans="1:41" x14ac:dyDescent="0.25">
      <c r="A527" s="27" t="s">
        <v>743</v>
      </c>
      <c r="B527" s="9" t="s">
        <v>190</v>
      </c>
      <c r="C527" s="29" t="s">
        <v>3</v>
      </c>
      <c r="D527" s="29">
        <v>5</v>
      </c>
      <c r="E527" s="14">
        <v>15398.04</v>
      </c>
      <c r="F527" s="15">
        <f>D527*E527</f>
        <v>76990.200000000012</v>
      </c>
      <c r="G527" s="184">
        <v>101.03628999999999</v>
      </c>
    </row>
    <row r="528" spans="1:41" x14ac:dyDescent="0.25">
      <c r="A528" s="27" t="s">
        <v>744</v>
      </c>
      <c r="B528" s="9" t="s">
        <v>187</v>
      </c>
      <c r="C528" s="29" t="s">
        <v>3</v>
      </c>
      <c r="D528" s="29">
        <v>15</v>
      </c>
      <c r="E528" s="88">
        <v>5598.21</v>
      </c>
      <c r="F528" s="15">
        <f>D528*E528</f>
        <v>83973.15</v>
      </c>
      <c r="G528" s="184">
        <v>55.5</v>
      </c>
    </row>
    <row r="529" spans="1:7" x14ac:dyDescent="0.25">
      <c r="A529" s="27" t="s">
        <v>745</v>
      </c>
      <c r="B529" s="9" t="s">
        <v>188</v>
      </c>
      <c r="C529" s="29" t="s">
        <v>3</v>
      </c>
      <c r="D529" s="29">
        <v>15</v>
      </c>
      <c r="E529" s="16">
        <v>147.32</v>
      </c>
      <c r="F529" s="15">
        <f>D529*E529</f>
        <v>2209.7999999999997</v>
      </c>
      <c r="G529" s="184">
        <v>0.51161000000000001</v>
      </c>
    </row>
    <row r="530" spans="1:7" x14ac:dyDescent="0.25">
      <c r="A530" s="42">
        <v>81</v>
      </c>
      <c r="B530" s="46" t="s">
        <v>877</v>
      </c>
      <c r="C530" s="29"/>
      <c r="D530" s="29"/>
      <c r="E530" s="12"/>
      <c r="F530" s="13">
        <f>SUM(F531:F534)</f>
        <v>899780.29999999993</v>
      </c>
      <c r="G530" s="179">
        <v>652.04790000000003</v>
      </c>
    </row>
    <row r="531" spans="1:7" ht="30" x14ac:dyDescent="0.25">
      <c r="A531" s="27" t="s">
        <v>746</v>
      </c>
      <c r="B531" s="25" t="s">
        <v>189</v>
      </c>
      <c r="C531" s="29" t="s">
        <v>3</v>
      </c>
      <c r="D531" s="29">
        <v>5</v>
      </c>
      <c r="E531" s="14">
        <v>147321.43</v>
      </c>
      <c r="F531" s="15">
        <f>D531*E531</f>
        <v>736607.14999999991</v>
      </c>
      <c r="G531" s="184">
        <v>495</v>
      </c>
    </row>
    <row r="532" spans="1:7" x14ac:dyDescent="0.25">
      <c r="A532" s="27" t="s">
        <v>747</v>
      </c>
      <c r="B532" s="9" t="s">
        <v>190</v>
      </c>
      <c r="C532" s="2" t="s">
        <v>3</v>
      </c>
      <c r="D532" s="2">
        <v>5</v>
      </c>
      <c r="E532" s="14">
        <v>15398.04</v>
      </c>
      <c r="F532" s="15">
        <f>D532*E532</f>
        <v>76990.200000000012</v>
      </c>
      <c r="G532" s="184">
        <v>101.03628999999999</v>
      </c>
    </row>
    <row r="533" spans="1:7" x14ac:dyDescent="0.25">
      <c r="A533" s="27" t="s">
        <v>748</v>
      </c>
      <c r="B533" s="9" t="s">
        <v>187</v>
      </c>
      <c r="C533" s="2" t="s">
        <v>3</v>
      </c>
      <c r="D533" s="2">
        <v>15</v>
      </c>
      <c r="E533" s="88">
        <v>5598.21</v>
      </c>
      <c r="F533" s="15">
        <f>D533*E533</f>
        <v>83973.15</v>
      </c>
      <c r="G533" s="184">
        <v>55.5</v>
      </c>
    </row>
    <row r="534" spans="1:7" x14ac:dyDescent="0.25">
      <c r="A534" s="27" t="s">
        <v>749</v>
      </c>
      <c r="B534" s="9" t="s">
        <v>188</v>
      </c>
      <c r="C534" s="2" t="s">
        <v>3</v>
      </c>
      <c r="D534" s="2">
        <v>15</v>
      </c>
      <c r="E534" s="16">
        <v>147.32</v>
      </c>
      <c r="F534" s="15">
        <f>D534*E534</f>
        <v>2209.7999999999997</v>
      </c>
      <c r="G534" s="184">
        <v>0.51161000000000001</v>
      </c>
    </row>
    <row r="535" spans="1:7" ht="28.5" x14ac:dyDescent="0.25">
      <c r="A535" s="42"/>
      <c r="B535" s="5" t="s">
        <v>36</v>
      </c>
      <c r="C535" s="29"/>
      <c r="D535" s="29"/>
      <c r="E535" s="16"/>
      <c r="F535" s="13">
        <f>F536+F546</f>
        <v>14437685.788380001</v>
      </c>
      <c r="G535" s="179">
        <f>G536</f>
        <v>9781.3683400000009</v>
      </c>
    </row>
    <row r="536" spans="1:7" x14ac:dyDescent="0.25">
      <c r="A536" s="42">
        <v>82</v>
      </c>
      <c r="B536" s="46" t="s">
        <v>287</v>
      </c>
      <c r="C536" s="29"/>
      <c r="D536" s="29"/>
      <c r="E536" s="16"/>
      <c r="F536" s="13">
        <f>SUM(F537:F545)</f>
        <v>11865200.247000001</v>
      </c>
      <c r="G536" s="179">
        <f>SUM(G537:G545)</f>
        <v>9781.3683400000009</v>
      </c>
    </row>
    <row r="537" spans="1:7" ht="30" x14ac:dyDescent="0.25">
      <c r="A537" s="27" t="s">
        <v>750</v>
      </c>
      <c r="B537" s="25" t="s">
        <v>989</v>
      </c>
      <c r="C537" s="29" t="s">
        <v>3</v>
      </c>
      <c r="D537" s="29">
        <v>57</v>
      </c>
      <c r="E537" s="16">
        <v>147321.43</v>
      </c>
      <c r="F537" s="15">
        <v>8397321.5099999998</v>
      </c>
      <c r="G537" s="184">
        <v>5643</v>
      </c>
    </row>
    <row r="538" spans="1:7" x14ac:dyDescent="0.25">
      <c r="A538" s="27" t="s">
        <v>751</v>
      </c>
      <c r="B538" s="26" t="s">
        <v>193</v>
      </c>
      <c r="C538" s="29" t="s">
        <v>7</v>
      </c>
      <c r="D538" s="29">
        <v>1650</v>
      </c>
      <c r="E538" s="16">
        <v>1856.25</v>
      </c>
      <c r="F538" s="15">
        <f t="shared" ref="F538:F544" si="24">D538*E538</f>
        <v>3062812.5</v>
      </c>
      <c r="G538" s="184">
        <v>3795</v>
      </c>
    </row>
    <row r="539" spans="1:7" x14ac:dyDescent="0.25">
      <c r="A539" s="27" t="s">
        <v>752</v>
      </c>
      <c r="B539" s="26" t="s">
        <v>191</v>
      </c>
      <c r="C539" s="29" t="s">
        <v>3</v>
      </c>
      <c r="D539" s="29">
        <v>18</v>
      </c>
      <c r="E539" s="16">
        <v>3724.29</v>
      </c>
      <c r="F539" s="15">
        <f t="shared" si="24"/>
        <v>67037.22</v>
      </c>
      <c r="G539" s="184">
        <v>65.088539999999995</v>
      </c>
    </row>
    <row r="540" spans="1:7" x14ac:dyDescent="0.25">
      <c r="A540" s="27" t="s">
        <v>753</v>
      </c>
      <c r="B540" s="9" t="s">
        <v>26</v>
      </c>
      <c r="C540" s="29" t="s">
        <v>3</v>
      </c>
      <c r="D540" s="29">
        <v>46</v>
      </c>
      <c r="E540" s="16">
        <v>1025.3599999999999</v>
      </c>
      <c r="F540" s="15">
        <f t="shared" si="24"/>
        <v>47166.559999999998</v>
      </c>
      <c r="G540" s="184">
        <v>45.587380000000003</v>
      </c>
    </row>
    <row r="541" spans="1:7" x14ac:dyDescent="0.25">
      <c r="A541" s="27" t="s">
        <v>754</v>
      </c>
      <c r="B541" s="9" t="s">
        <v>56</v>
      </c>
      <c r="C541" s="29" t="s">
        <v>3</v>
      </c>
      <c r="D541" s="29">
        <v>74</v>
      </c>
      <c r="E541" s="16">
        <v>967.41</v>
      </c>
      <c r="F541" s="15">
        <f t="shared" si="24"/>
        <v>71588.34</v>
      </c>
      <c r="G541" s="184">
        <v>68.94314</v>
      </c>
    </row>
    <row r="542" spans="1:7" ht="23.25" customHeight="1" x14ac:dyDescent="0.25">
      <c r="A542" s="27" t="s">
        <v>755</v>
      </c>
      <c r="B542" s="9" t="s">
        <v>314</v>
      </c>
      <c r="C542" s="29" t="s">
        <v>192</v>
      </c>
      <c r="D542" s="29">
        <v>0.159</v>
      </c>
      <c r="E542" s="16">
        <v>591250</v>
      </c>
      <c r="F542" s="15">
        <v>118250</v>
      </c>
      <c r="G542" s="184"/>
    </row>
    <row r="543" spans="1:7" ht="30" x14ac:dyDescent="0.25">
      <c r="A543" s="27" t="s">
        <v>756</v>
      </c>
      <c r="B543" s="25" t="s">
        <v>289</v>
      </c>
      <c r="C543" s="29" t="s">
        <v>192</v>
      </c>
      <c r="D543" s="78">
        <v>0.1</v>
      </c>
      <c r="E543" s="16">
        <v>677678.57</v>
      </c>
      <c r="F543" s="15">
        <f t="shared" si="24"/>
        <v>67767.857000000004</v>
      </c>
      <c r="G543" s="184"/>
    </row>
    <row r="544" spans="1:7" x14ac:dyDescent="0.25">
      <c r="A544" s="27" t="s">
        <v>757</v>
      </c>
      <c r="B544" s="9" t="s">
        <v>27</v>
      </c>
      <c r="C544" s="29" t="s">
        <v>3</v>
      </c>
      <c r="D544" s="29">
        <v>39</v>
      </c>
      <c r="E544" s="16">
        <v>843.66</v>
      </c>
      <c r="F544" s="15">
        <f t="shared" si="24"/>
        <v>32902.74</v>
      </c>
      <c r="G544" s="184"/>
    </row>
    <row r="545" spans="1:7" x14ac:dyDescent="0.25">
      <c r="A545" s="27" t="s">
        <v>758</v>
      </c>
      <c r="B545" s="9" t="s">
        <v>28</v>
      </c>
      <c r="C545" s="29" t="s">
        <v>3</v>
      </c>
      <c r="D545" s="29">
        <v>16</v>
      </c>
      <c r="E545" s="16">
        <v>19.64</v>
      </c>
      <c r="F545" s="15">
        <v>353.52</v>
      </c>
      <c r="G545" s="184">
        <v>163.74928</v>
      </c>
    </row>
    <row r="546" spans="1:7" ht="18.75" customHeight="1" x14ac:dyDescent="0.25">
      <c r="A546" s="42">
        <v>83</v>
      </c>
      <c r="B546" s="46" t="s">
        <v>290</v>
      </c>
      <c r="C546" s="29"/>
      <c r="D546" s="29"/>
      <c r="E546" s="16"/>
      <c r="F546" s="13">
        <f>SUM(F547:F551)</f>
        <v>2572485.5413800003</v>
      </c>
      <c r="G546" s="179">
        <v>0</v>
      </c>
    </row>
    <row r="547" spans="1:7" s="19" customFormat="1" ht="30" x14ac:dyDescent="0.25">
      <c r="A547" s="27" t="s">
        <v>759</v>
      </c>
      <c r="B547" s="25" t="s">
        <v>288</v>
      </c>
      <c r="C547" s="29" t="s">
        <v>3</v>
      </c>
      <c r="D547" s="29">
        <v>17</v>
      </c>
      <c r="E547" s="16">
        <v>147321.43</v>
      </c>
      <c r="F547" s="15">
        <f>D547*E547</f>
        <v>2504464.31</v>
      </c>
      <c r="G547" s="184"/>
    </row>
    <row r="548" spans="1:7" s="19" customFormat="1" x14ac:dyDescent="0.25">
      <c r="A548" s="27" t="s">
        <v>760</v>
      </c>
      <c r="B548" s="9" t="s">
        <v>314</v>
      </c>
      <c r="C548" s="29" t="s">
        <v>192</v>
      </c>
      <c r="D548" s="29">
        <v>5.6000000000000001E-2</v>
      </c>
      <c r="E548" s="16">
        <v>591250</v>
      </c>
      <c r="F548" s="15">
        <f>D548*E548</f>
        <v>33110</v>
      </c>
      <c r="G548" s="184"/>
    </row>
    <row r="549" spans="1:7" s="19" customFormat="1" ht="30" x14ac:dyDescent="0.25">
      <c r="A549" s="27" t="s">
        <v>761</v>
      </c>
      <c r="B549" s="25" t="s">
        <v>289</v>
      </c>
      <c r="C549" s="29" t="s">
        <v>192</v>
      </c>
      <c r="D549" s="29">
        <v>3.4000000000000002E-2</v>
      </c>
      <c r="E549" s="16">
        <v>677678.57</v>
      </c>
      <c r="F549" s="15">
        <f>D549*E549</f>
        <v>23041.071380000001</v>
      </c>
      <c r="G549" s="184"/>
    </row>
    <row r="550" spans="1:7" s="19" customFormat="1" x14ac:dyDescent="0.25">
      <c r="A550" s="27" t="s">
        <v>762</v>
      </c>
      <c r="B550" s="9" t="s">
        <v>27</v>
      </c>
      <c r="C550" s="29" t="s">
        <v>3</v>
      </c>
      <c r="D550" s="29">
        <v>14</v>
      </c>
      <c r="E550" s="16">
        <v>843.66</v>
      </c>
      <c r="F550" s="15">
        <f>D550*E550</f>
        <v>11811.24</v>
      </c>
      <c r="G550" s="184"/>
    </row>
    <row r="551" spans="1:7" s="111" customFormat="1" ht="18.75" customHeight="1" x14ac:dyDescent="0.25">
      <c r="A551" s="27" t="s">
        <v>763</v>
      </c>
      <c r="B551" s="9" t="s">
        <v>28</v>
      </c>
      <c r="C551" s="29" t="s">
        <v>3</v>
      </c>
      <c r="D551" s="29">
        <v>3</v>
      </c>
      <c r="E551" s="16">
        <v>19.64</v>
      </c>
      <c r="F551" s="15">
        <f>D551*E551</f>
        <v>58.92</v>
      </c>
      <c r="G551" s="184"/>
    </row>
    <row r="552" spans="1:7" ht="28.5" x14ac:dyDescent="0.25">
      <c r="A552" s="42"/>
      <c r="B552" s="162" t="s">
        <v>45</v>
      </c>
      <c r="C552" s="163"/>
      <c r="D552" s="164"/>
      <c r="E552" s="79"/>
      <c r="F552" s="13">
        <f>F553+F564+F575+F584+F593</f>
        <v>16760031.851</v>
      </c>
      <c r="G552" s="179">
        <v>0</v>
      </c>
    </row>
    <row r="553" spans="1:7" ht="42.75" x14ac:dyDescent="0.25">
      <c r="A553" s="42">
        <v>84</v>
      </c>
      <c r="B553" s="61" t="s">
        <v>291</v>
      </c>
      <c r="C553" s="54"/>
      <c r="D553" s="54"/>
      <c r="E553" s="79"/>
      <c r="F553" s="13">
        <f>SUM(F554:F562)</f>
        <v>3353666.9309999999</v>
      </c>
      <c r="G553" s="179">
        <v>0</v>
      </c>
    </row>
    <row r="554" spans="1:7" x14ac:dyDescent="0.25">
      <c r="A554" s="27" t="s">
        <v>764</v>
      </c>
      <c r="B554" s="53" t="s">
        <v>80</v>
      </c>
      <c r="C554" s="54" t="s">
        <v>168</v>
      </c>
      <c r="D554" s="54">
        <v>340</v>
      </c>
      <c r="E554" s="93">
        <v>9625</v>
      </c>
      <c r="F554" s="15">
        <f t="shared" ref="F554:F562" si="25">D554*E554</f>
        <v>3272500</v>
      </c>
      <c r="G554" s="184"/>
    </row>
    <row r="555" spans="1:7" ht="30" x14ac:dyDescent="0.25">
      <c r="A555" s="27" t="s">
        <v>765</v>
      </c>
      <c r="B555" s="53" t="s">
        <v>73</v>
      </c>
      <c r="C555" s="54" t="s">
        <v>3</v>
      </c>
      <c r="D555" s="54">
        <v>1</v>
      </c>
      <c r="E555" s="93">
        <v>37517.860999999997</v>
      </c>
      <c r="F555" s="15">
        <f t="shared" si="25"/>
        <v>37517.860999999997</v>
      </c>
      <c r="G555" s="184"/>
    </row>
    <row r="556" spans="1:7" x14ac:dyDescent="0.25">
      <c r="A556" s="27" t="s">
        <v>766</v>
      </c>
      <c r="B556" s="53" t="s">
        <v>79</v>
      </c>
      <c r="C556" s="54" t="s">
        <v>3</v>
      </c>
      <c r="D556" s="54">
        <v>3</v>
      </c>
      <c r="E556" s="93">
        <v>402.68</v>
      </c>
      <c r="F556" s="15">
        <f t="shared" si="25"/>
        <v>1208.04</v>
      </c>
      <c r="G556" s="184"/>
    </row>
    <row r="557" spans="1:7" x14ac:dyDescent="0.25">
      <c r="A557" s="27" t="s">
        <v>767</v>
      </c>
      <c r="B557" s="53" t="s">
        <v>292</v>
      </c>
      <c r="C557" s="54" t="s">
        <v>3</v>
      </c>
      <c r="D557" s="54">
        <v>1</v>
      </c>
      <c r="E557" s="93">
        <v>36241.07</v>
      </c>
      <c r="F557" s="15">
        <f t="shared" si="25"/>
        <v>36241.07</v>
      </c>
      <c r="G557" s="184"/>
    </row>
    <row r="558" spans="1:7" x14ac:dyDescent="0.25">
      <c r="A558" s="27"/>
      <c r="B558" s="53" t="s">
        <v>960</v>
      </c>
      <c r="C558" s="54" t="s">
        <v>3</v>
      </c>
      <c r="D558" s="54">
        <v>1</v>
      </c>
      <c r="E558" s="93"/>
      <c r="F558" s="15"/>
      <c r="G558" s="184"/>
    </row>
    <row r="559" spans="1:7" x14ac:dyDescent="0.25">
      <c r="A559" s="27" t="s">
        <v>768</v>
      </c>
      <c r="B559" s="53" t="s">
        <v>294</v>
      </c>
      <c r="C559" s="54" t="s">
        <v>3</v>
      </c>
      <c r="D559" s="54">
        <v>6</v>
      </c>
      <c r="E559" s="93">
        <v>771.42</v>
      </c>
      <c r="F559" s="15">
        <f t="shared" si="25"/>
        <v>4628.5199999999995</v>
      </c>
      <c r="G559" s="184"/>
    </row>
    <row r="560" spans="1:7" x14ac:dyDescent="0.25">
      <c r="A560" s="27" t="s">
        <v>769</v>
      </c>
      <c r="B560" s="53" t="s">
        <v>956</v>
      </c>
      <c r="C560" s="54" t="s">
        <v>7</v>
      </c>
      <c r="D560" s="54">
        <v>8</v>
      </c>
      <c r="E560" s="93"/>
      <c r="F560" s="15"/>
      <c r="G560" s="184"/>
    </row>
    <row r="561" spans="1:7" x14ac:dyDescent="0.25">
      <c r="A561" s="27" t="s">
        <v>957</v>
      </c>
      <c r="B561" s="53" t="s">
        <v>955</v>
      </c>
      <c r="C561" s="54" t="s">
        <v>3</v>
      </c>
      <c r="D561" s="54">
        <v>4</v>
      </c>
      <c r="E561" s="93"/>
      <c r="F561" s="15"/>
      <c r="G561" s="184"/>
    </row>
    <row r="562" spans="1:7" x14ac:dyDescent="0.25">
      <c r="A562" s="27" t="s">
        <v>958</v>
      </c>
      <c r="B562" s="53" t="s">
        <v>46</v>
      </c>
      <c r="C562" s="54" t="s">
        <v>3</v>
      </c>
      <c r="D562" s="54">
        <v>4</v>
      </c>
      <c r="E562" s="93">
        <v>392.86</v>
      </c>
      <c r="F562" s="15">
        <f t="shared" si="25"/>
        <v>1571.44</v>
      </c>
      <c r="G562" s="184"/>
    </row>
    <row r="563" spans="1:7" ht="30" x14ac:dyDescent="0.25">
      <c r="A563" s="27" t="s">
        <v>959</v>
      </c>
      <c r="B563" s="118" t="s">
        <v>195</v>
      </c>
      <c r="C563" s="54" t="s">
        <v>3</v>
      </c>
      <c r="D563" s="54">
        <v>1</v>
      </c>
      <c r="E563" s="16"/>
      <c r="F563" s="15"/>
      <c r="G563" s="184"/>
    </row>
    <row r="564" spans="1:7" ht="42.75" x14ac:dyDescent="0.25">
      <c r="A564" s="42">
        <v>85</v>
      </c>
      <c r="B564" s="61" t="s">
        <v>295</v>
      </c>
      <c r="C564" s="54"/>
      <c r="D564" s="54"/>
      <c r="E564" s="79"/>
      <c r="F564" s="13">
        <f>SUM(F565:F574)</f>
        <v>3464758.0699999994</v>
      </c>
      <c r="G564" s="179">
        <v>0</v>
      </c>
    </row>
    <row r="565" spans="1:7" x14ac:dyDescent="0.25">
      <c r="A565" s="27" t="s">
        <v>770</v>
      </c>
      <c r="B565" s="53" t="s">
        <v>80</v>
      </c>
      <c r="C565" s="54" t="s">
        <v>168</v>
      </c>
      <c r="D565" s="54">
        <v>340</v>
      </c>
      <c r="E565" s="93">
        <v>9624.9999999999982</v>
      </c>
      <c r="F565" s="15">
        <f t="shared" ref="F565:F574" si="26">D565*E565</f>
        <v>3272499.9999999995</v>
      </c>
      <c r="G565" s="184"/>
    </row>
    <row r="566" spans="1:7" ht="30" x14ac:dyDescent="0.25">
      <c r="A566" s="27" t="s">
        <v>771</v>
      </c>
      <c r="B566" s="53" t="s">
        <v>73</v>
      </c>
      <c r="C566" s="54" t="s">
        <v>3</v>
      </c>
      <c r="D566" s="54">
        <v>1</v>
      </c>
      <c r="E566" s="93">
        <v>37517.86</v>
      </c>
      <c r="F566" s="15">
        <f t="shared" si="26"/>
        <v>37517.86</v>
      </c>
      <c r="G566" s="184"/>
    </row>
    <row r="567" spans="1:7" x14ac:dyDescent="0.25">
      <c r="A567" s="27" t="s">
        <v>772</v>
      </c>
      <c r="B567" s="53" t="s">
        <v>79</v>
      </c>
      <c r="C567" s="54" t="s">
        <v>3</v>
      </c>
      <c r="D567" s="54">
        <v>3</v>
      </c>
      <c r="E567" s="93">
        <v>402.68</v>
      </c>
      <c r="F567" s="15">
        <f t="shared" si="26"/>
        <v>1208.04</v>
      </c>
      <c r="G567" s="184"/>
    </row>
    <row r="568" spans="1:7" x14ac:dyDescent="0.25">
      <c r="A568" s="27" t="s">
        <v>773</v>
      </c>
      <c r="B568" s="53" t="s">
        <v>292</v>
      </c>
      <c r="C568" s="54" t="s">
        <v>3</v>
      </c>
      <c r="D568" s="54">
        <v>1</v>
      </c>
      <c r="E568" s="93">
        <v>36241.07</v>
      </c>
      <c r="F568" s="15">
        <f t="shared" si="26"/>
        <v>36241.07</v>
      </c>
      <c r="G568" s="184"/>
    </row>
    <row r="569" spans="1:7" x14ac:dyDescent="0.25">
      <c r="A569" s="27" t="s">
        <v>774</v>
      </c>
      <c r="B569" s="53" t="s">
        <v>293</v>
      </c>
      <c r="C569" s="54" t="s">
        <v>3</v>
      </c>
      <c r="D569" s="54">
        <v>1</v>
      </c>
      <c r="E569" s="93">
        <v>64624.999999999993</v>
      </c>
      <c r="F569" s="15">
        <f t="shared" si="26"/>
        <v>64624.999999999993</v>
      </c>
      <c r="G569" s="184"/>
    </row>
    <row r="570" spans="1:7" x14ac:dyDescent="0.25">
      <c r="A570" s="27" t="s">
        <v>775</v>
      </c>
      <c r="B570" s="53" t="s">
        <v>294</v>
      </c>
      <c r="C570" s="54" t="s">
        <v>3</v>
      </c>
      <c r="D570" s="54">
        <v>6</v>
      </c>
      <c r="E570" s="93">
        <v>771.43</v>
      </c>
      <c r="F570" s="15">
        <f t="shared" si="26"/>
        <v>4628.58</v>
      </c>
      <c r="G570" s="184"/>
    </row>
    <row r="571" spans="1:7" x14ac:dyDescent="0.25">
      <c r="A571" s="27" t="s">
        <v>776</v>
      </c>
      <c r="B571" s="53" t="s">
        <v>52</v>
      </c>
      <c r="C571" s="54" t="s">
        <v>168</v>
      </c>
      <c r="D571" s="54">
        <v>8</v>
      </c>
      <c r="E571" s="93">
        <v>3846.43</v>
      </c>
      <c r="F571" s="15">
        <f t="shared" si="26"/>
        <v>30771.439999999999</v>
      </c>
      <c r="G571" s="184"/>
    </row>
    <row r="572" spans="1:7" x14ac:dyDescent="0.25">
      <c r="A572" s="27"/>
      <c r="B572" s="53" t="s">
        <v>955</v>
      </c>
      <c r="C572" s="54" t="s">
        <v>3</v>
      </c>
      <c r="D572" s="54">
        <v>4</v>
      </c>
      <c r="E572" s="93"/>
      <c r="F572" s="15"/>
      <c r="G572" s="184"/>
    </row>
    <row r="573" spans="1:7" x14ac:dyDescent="0.25">
      <c r="A573" s="27" t="s">
        <v>777</v>
      </c>
      <c r="B573" s="53" t="s">
        <v>46</v>
      </c>
      <c r="C573" s="54" t="s">
        <v>3</v>
      </c>
      <c r="D573" s="54">
        <v>4</v>
      </c>
      <c r="E573" s="93">
        <v>392.86</v>
      </c>
      <c r="F573" s="15">
        <f t="shared" si="26"/>
        <v>1571.44</v>
      </c>
      <c r="G573" s="184"/>
    </row>
    <row r="574" spans="1:7" ht="30" x14ac:dyDescent="0.25">
      <c r="A574" s="27" t="s">
        <v>778</v>
      </c>
      <c r="B574" s="53" t="s">
        <v>195</v>
      </c>
      <c r="C574" s="54" t="s">
        <v>3</v>
      </c>
      <c r="D574" s="54">
        <v>1</v>
      </c>
      <c r="E574" s="93">
        <v>15694.64</v>
      </c>
      <c r="F574" s="15">
        <f t="shared" si="26"/>
        <v>15694.64</v>
      </c>
      <c r="G574" s="184"/>
    </row>
    <row r="575" spans="1:7" x14ac:dyDescent="0.25">
      <c r="A575" s="42">
        <v>86</v>
      </c>
      <c r="B575" s="120" t="s">
        <v>296</v>
      </c>
      <c r="C575" s="54"/>
      <c r="D575" s="54"/>
      <c r="E575" s="79"/>
      <c r="F575" s="13">
        <f>SUM(F576:F583)</f>
        <v>4434634.4799999995</v>
      </c>
      <c r="G575" s="179">
        <v>0</v>
      </c>
    </row>
    <row r="576" spans="1:7" x14ac:dyDescent="0.25">
      <c r="A576" s="27" t="s">
        <v>779</v>
      </c>
      <c r="B576" s="53" t="s">
        <v>81</v>
      </c>
      <c r="C576" s="54" t="s">
        <v>168</v>
      </c>
      <c r="D576" s="66">
        <v>710</v>
      </c>
      <c r="E576" s="93">
        <v>6029.46</v>
      </c>
      <c r="F576" s="15">
        <f>D576*E576</f>
        <v>4280916.5999999996</v>
      </c>
      <c r="G576" s="184"/>
    </row>
    <row r="577" spans="1:7" ht="30" x14ac:dyDescent="0.25">
      <c r="A577" s="27" t="s">
        <v>780</v>
      </c>
      <c r="B577" s="53" t="s">
        <v>73</v>
      </c>
      <c r="C577" s="54" t="s">
        <v>3</v>
      </c>
      <c r="D577" s="54">
        <v>2</v>
      </c>
      <c r="E577" s="93">
        <v>37517.86</v>
      </c>
      <c r="F577" s="15">
        <f>D577*E577</f>
        <v>75035.72</v>
      </c>
      <c r="G577" s="184"/>
    </row>
    <row r="578" spans="1:7" x14ac:dyDescent="0.25">
      <c r="A578" s="27" t="s">
        <v>781</v>
      </c>
      <c r="B578" s="53" t="s">
        <v>292</v>
      </c>
      <c r="C578" s="54" t="s">
        <v>3</v>
      </c>
      <c r="D578" s="54">
        <v>2</v>
      </c>
      <c r="E578" s="93">
        <v>36241.07</v>
      </c>
      <c r="F578" s="15">
        <f>D578*E578</f>
        <v>72482.14</v>
      </c>
      <c r="G578" s="184"/>
    </row>
    <row r="579" spans="1:7" x14ac:dyDescent="0.25">
      <c r="A579" s="27" t="s">
        <v>782</v>
      </c>
      <c r="B579" s="53" t="s">
        <v>297</v>
      </c>
      <c r="C579" s="54" t="s">
        <v>3</v>
      </c>
      <c r="D579" s="54">
        <v>6</v>
      </c>
      <c r="E579" s="93">
        <v>771.43</v>
      </c>
      <c r="F579" s="15">
        <f>D579*E579</f>
        <v>4628.58</v>
      </c>
      <c r="G579" s="184"/>
    </row>
    <row r="580" spans="1:7" x14ac:dyDescent="0.25">
      <c r="A580" s="27" t="s">
        <v>961</v>
      </c>
      <c r="B580" s="53" t="s">
        <v>298</v>
      </c>
      <c r="C580" s="54" t="s">
        <v>3</v>
      </c>
      <c r="D580" s="54">
        <v>6</v>
      </c>
      <c r="E580" s="93"/>
      <c r="F580" s="15"/>
      <c r="G580" s="184"/>
    </row>
    <row r="581" spans="1:7" x14ac:dyDescent="0.25">
      <c r="A581" s="27" t="s">
        <v>962</v>
      </c>
      <c r="B581" s="53" t="s">
        <v>52</v>
      </c>
      <c r="C581" s="54" t="s">
        <v>168</v>
      </c>
      <c r="D581" s="54">
        <v>16</v>
      </c>
      <c r="E581" s="93"/>
      <c r="F581" s="15"/>
      <c r="G581" s="184"/>
    </row>
    <row r="582" spans="1:7" x14ac:dyDescent="0.25">
      <c r="A582" s="27" t="s">
        <v>783</v>
      </c>
      <c r="B582" s="53" t="s">
        <v>955</v>
      </c>
      <c r="C582" s="54" t="s">
        <v>3</v>
      </c>
      <c r="D582" s="54">
        <v>4</v>
      </c>
      <c r="E582" s="93"/>
      <c r="F582" s="15"/>
      <c r="G582" s="184"/>
    </row>
    <row r="583" spans="1:7" x14ac:dyDescent="0.25">
      <c r="A583" s="27" t="s">
        <v>963</v>
      </c>
      <c r="B583" s="53" t="s">
        <v>46</v>
      </c>
      <c r="C583" s="54" t="s">
        <v>3</v>
      </c>
      <c r="D583" s="54">
        <v>4</v>
      </c>
      <c r="E583" s="93">
        <v>392.86</v>
      </c>
      <c r="F583" s="15">
        <f>D583*E583</f>
        <v>1571.44</v>
      </c>
      <c r="G583" s="184"/>
    </row>
    <row r="584" spans="1:7" ht="28.5" x14ac:dyDescent="0.25">
      <c r="A584" s="42">
        <v>87</v>
      </c>
      <c r="B584" s="120" t="s">
        <v>299</v>
      </c>
      <c r="C584" s="54"/>
      <c r="D584" s="54"/>
      <c r="E584" s="79"/>
      <c r="F584" s="13">
        <f>SUM(F585:F591)</f>
        <v>3369163.9000000004</v>
      </c>
      <c r="G584" s="179">
        <v>0</v>
      </c>
    </row>
    <row r="585" spans="1:7" x14ac:dyDescent="0.25">
      <c r="A585" s="27" t="s">
        <v>784</v>
      </c>
      <c r="B585" s="53" t="s">
        <v>81</v>
      </c>
      <c r="C585" s="54" t="s">
        <v>168</v>
      </c>
      <c r="D585" s="66">
        <v>520</v>
      </c>
      <c r="E585" s="93">
        <v>6029.46</v>
      </c>
      <c r="F585" s="15">
        <f t="shared" ref="F585:F591" si="27">D585*E585</f>
        <v>3135319.2</v>
      </c>
      <c r="G585" s="184"/>
    </row>
    <row r="586" spans="1:7" ht="30" x14ac:dyDescent="0.25">
      <c r="A586" s="27" t="s">
        <v>785</v>
      </c>
      <c r="B586" s="53" t="s">
        <v>73</v>
      </c>
      <c r="C586" s="54" t="s">
        <v>3</v>
      </c>
      <c r="D586" s="54">
        <v>3</v>
      </c>
      <c r="E586" s="93">
        <v>37517.86</v>
      </c>
      <c r="F586" s="15">
        <f t="shared" si="27"/>
        <v>112553.58</v>
      </c>
      <c r="G586" s="184"/>
    </row>
    <row r="587" spans="1:7" x14ac:dyDescent="0.25">
      <c r="A587" s="27" t="s">
        <v>786</v>
      </c>
      <c r="B587" s="53" t="s">
        <v>292</v>
      </c>
      <c r="C587" s="54" t="s">
        <v>3</v>
      </c>
      <c r="D587" s="54">
        <v>1</v>
      </c>
      <c r="E587" s="93">
        <v>36241.07</v>
      </c>
      <c r="F587" s="15">
        <f t="shared" si="27"/>
        <v>36241.07</v>
      </c>
      <c r="G587" s="184"/>
    </row>
    <row r="588" spans="1:7" x14ac:dyDescent="0.25">
      <c r="A588" s="27" t="s">
        <v>787</v>
      </c>
      <c r="B588" s="53" t="s">
        <v>194</v>
      </c>
      <c r="C588" s="54" t="s">
        <v>3</v>
      </c>
      <c r="D588" s="54">
        <v>6</v>
      </c>
      <c r="E588" s="93">
        <v>771.43</v>
      </c>
      <c r="F588" s="15">
        <f t="shared" si="27"/>
        <v>4628.58</v>
      </c>
      <c r="G588" s="184"/>
    </row>
    <row r="589" spans="1:7" x14ac:dyDescent="0.25">
      <c r="A589" s="27" t="s">
        <v>788</v>
      </c>
      <c r="B589" s="53" t="s">
        <v>298</v>
      </c>
      <c r="C589" s="54" t="s">
        <v>3</v>
      </c>
      <c r="D589" s="54">
        <v>3</v>
      </c>
      <c r="E589" s="93">
        <v>771.43</v>
      </c>
      <c r="F589" s="15">
        <f t="shared" si="27"/>
        <v>2314.29</v>
      </c>
      <c r="G589" s="184"/>
    </row>
    <row r="590" spans="1:7" x14ac:dyDescent="0.25">
      <c r="A590" s="27" t="s">
        <v>789</v>
      </c>
      <c r="B590" s="53" t="s">
        <v>52</v>
      </c>
      <c r="C590" s="54" t="s">
        <v>168</v>
      </c>
      <c r="D590" s="54">
        <v>20</v>
      </c>
      <c r="E590" s="93">
        <v>3846.43</v>
      </c>
      <c r="F590" s="15">
        <f t="shared" si="27"/>
        <v>76928.599999999991</v>
      </c>
      <c r="G590" s="184"/>
    </row>
    <row r="591" spans="1:7" x14ac:dyDescent="0.25">
      <c r="A591" s="27" t="s">
        <v>790</v>
      </c>
      <c r="B591" s="53" t="s">
        <v>46</v>
      </c>
      <c r="C591" s="54" t="s">
        <v>3</v>
      </c>
      <c r="D591" s="54">
        <v>3</v>
      </c>
      <c r="E591" s="93">
        <v>392.86</v>
      </c>
      <c r="F591" s="15">
        <f t="shared" si="27"/>
        <v>1178.58</v>
      </c>
      <c r="G591" s="184"/>
    </row>
    <row r="592" spans="1:7" x14ac:dyDescent="0.25">
      <c r="A592" s="27" t="s">
        <v>964</v>
      </c>
      <c r="B592" s="53" t="s">
        <v>955</v>
      </c>
      <c r="C592" s="54" t="s">
        <v>3</v>
      </c>
      <c r="D592" s="54">
        <v>4</v>
      </c>
      <c r="E592" s="93"/>
      <c r="F592" s="15"/>
      <c r="G592" s="184"/>
    </row>
    <row r="593" spans="1:7" ht="28.5" x14ac:dyDescent="0.25">
      <c r="A593" s="42">
        <v>88</v>
      </c>
      <c r="B593" s="120" t="s">
        <v>300</v>
      </c>
      <c r="C593" s="54"/>
      <c r="D593" s="54"/>
      <c r="E593" s="79"/>
      <c r="F593" s="13">
        <f>SUM(F594:F600)</f>
        <v>2137808.4700000002</v>
      </c>
      <c r="G593" s="179">
        <v>0</v>
      </c>
    </row>
    <row r="594" spans="1:7" x14ac:dyDescent="0.25">
      <c r="A594" s="27" t="s">
        <v>791</v>
      </c>
      <c r="B594" s="53" t="s">
        <v>81</v>
      </c>
      <c r="C594" s="54" t="s">
        <v>168</v>
      </c>
      <c r="D594" s="66">
        <v>325</v>
      </c>
      <c r="E594" s="93">
        <v>6029.46</v>
      </c>
      <c r="F594" s="15">
        <f t="shared" ref="F594:F600" si="28">D594*E594</f>
        <v>1959574.5</v>
      </c>
      <c r="G594" s="184"/>
    </row>
    <row r="595" spans="1:7" ht="27" customHeight="1" x14ac:dyDescent="0.25">
      <c r="A595" s="27" t="s">
        <v>792</v>
      </c>
      <c r="B595" s="53" t="s">
        <v>73</v>
      </c>
      <c r="C595" s="54" t="s">
        <v>3</v>
      </c>
      <c r="D595" s="54">
        <v>2</v>
      </c>
      <c r="E595" s="93">
        <v>37517.86</v>
      </c>
      <c r="F595" s="15">
        <f t="shared" si="28"/>
        <v>75035.72</v>
      </c>
      <c r="G595" s="184"/>
    </row>
    <row r="596" spans="1:7" x14ac:dyDescent="0.25">
      <c r="A596" s="27" t="s">
        <v>793</v>
      </c>
      <c r="B596" s="53" t="s">
        <v>292</v>
      </c>
      <c r="C596" s="54" t="s">
        <v>3</v>
      </c>
      <c r="D596" s="54">
        <v>1</v>
      </c>
      <c r="E596" s="93">
        <v>36241.07</v>
      </c>
      <c r="F596" s="15">
        <f t="shared" si="28"/>
        <v>36241.07</v>
      </c>
      <c r="G596" s="184"/>
    </row>
    <row r="597" spans="1:7" x14ac:dyDescent="0.25">
      <c r="A597" s="27" t="s">
        <v>794</v>
      </c>
      <c r="B597" s="53" t="s">
        <v>194</v>
      </c>
      <c r="C597" s="54" t="s">
        <v>3</v>
      </c>
      <c r="D597" s="54">
        <v>3</v>
      </c>
      <c r="E597" s="16">
        <v>771.43</v>
      </c>
      <c r="F597" s="15">
        <f t="shared" si="28"/>
        <v>2314.29</v>
      </c>
      <c r="G597" s="184"/>
    </row>
    <row r="598" spans="1:7" x14ac:dyDescent="0.25">
      <c r="A598" s="27" t="s">
        <v>795</v>
      </c>
      <c r="B598" s="53" t="s">
        <v>298</v>
      </c>
      <c r="C598" s="54" t="s">
        <v>3</v>
      </c>
      <c r="D598" s="54">
        <v>3</v>
      </c>
      <c r="E598" s="16">
        <v>771.43</v>
      </c>
      <c r="F598" s="15">
        <f t="shared" si="28"/>
        <v>2314.29</v>
      </c>
      <c r="G598" s="184"/>
    </row>
    <row r="599" spans="1:7" x14ac:dyDescent="0.25">
      <c r="A599" s="27" t="s">
        <v>796</v>
      </c>
      <c r="B599" s="53" t="s">
        <v>52</v>
      </c>
      <c r="C599" s="54" t="s">
        <v>168</v>
      </c>
      <c r="D599" s="54">
        <v>16</v>
      </c>
      <c r="E599" s="93">
        <v>3846.43</v>
      </c>
      <c r="F599" s="15">
        <f t="shared" si="28"/>
        <v>61542.879999999997</v>
      </c>
      <c r="G599" s="184"/>
    </row>
    <row r="600" spans="1:7" x14ac:dyDescent="0.25">
      <c r="A600" s="27" t="s">
        <v>797</v>
      </c>
      <c r="B600" s="53" t="s">
        <v>46</v>
      </c>
      <c r="C600" s="54" t="s">
        <v>3</v>
      </c>
      <c r="D600" s="54">
        <v>2</v>
      </c>
      <c r="E600" s="93">
        <v>392.86</v>
      </c>
      <c r="F600" s="15">
        <f t="shared" si="28"/>
        <v>785.72</v>
      </c>
      <c r="G600" s="184"/>
    </row>
    <row r="601" spans="1:7" x14ac:dyDescent="0.25">
      <c r="A601" s="27" t="s">
        <v>965</v>
      </c>
      <c r="B601" s="53" t="s">
        <v>955</v>
      </c>
      <c r="C601" s="54" t="s">
        <v>3</v>
      </c>
      <c r="D601" s="54">
        <v>2</v>
      </c>
      <c r="E601" s="93"/>
      <c r="F601" s="15"/>
      <c r="G601" s="184"/>
    </row>
    <row r="602" spans="1:7" ht="28.5" x14ac:dyDescent="0.25">
      <c r="A602" s="42"/>
      <c r="B602" s="5" t="s">
        <v>47</v>
      </c>
      <c r="C602" s="29"/>
      <c r="D602" s="165">
        <f>D604+D614+D622+D632+D641+D653</f>
        <v>880</v>
      </c>
      <c r="E602" s="16"/>
      <c r="F602" s="13">
        <f>F603+F613+F621+F631+F640+F652</f>
        <v>3776871.0528571424</v>
      </c>
      <c r="G602" s="179">
        <v>2645.4300000000007</v>
      </c>
    </row>
    <row r="603" spans="1:7" ht="24" customHeight="1" x14ac:dyDescent="0.25">
      <c r="A603" s="27"/>
      <c r="B603" s="120" t="s">
        <v>952</v>
      </c>
      <c r="C603" s="54"/>
      <c r="D603" s="54"/>
      <c r="E603" s="16"/>
      <c r="F603" s="131">
        <v>1192139.73</v>
      </c>
      <c r="G603" s="179">
        <v>1194.702</v>
      </c>
    </row>
    <row r="604" spans="1:7" x14ac:dyDescent="0.25">
      <c r="A604" s="27"/>
      <c r="B604" s="121" t="s">
        <v>78</v>
      </c>
      <c r="C604" s="54" t="s">
        <v>168</v>
      </c>
      <c r="D604" s="126">
        <v>280</v>
      </c>
      <c r="E604" s="16">
        <v>3599</v>
      </c>
      <c r="F604" s="15">
        <v>1007720</v>
      </c>
      <c r="G604" s="184">
        <v>1007.72</v>
      </c>
    </row>
    <row r="605" spans="1:7" x14ac:dyDescent="0.25">
      <c r="A605" s="27"/>
      <c r="B605" s="118" t="s">
        <v>48</v>
      </c>
      <c r="C605" s="54" t="s">
        <v>3</v>
      </c>
      <c r="D605" s="54">
        <v>2</v>
      </c>
      <c r="E605" s="16">
        <v>12000</v>
      </c>
      <c r="F605" s="15">
        <v>24000</v>
      </c>
      <c r="G605" s="184">
        <v>24</v>
      </c>
    </row>
    <row r="606" spans="1:7" ht="30" x14ac:dyDescent="0.25">
      <c r="A606" s="27"/>
      <c r="B606" s="118" t="s">
        <v>197</v>
      </c>
      <c r="C606" s="54" t="s">
        <v>3</v>
      </c>
      <c r="D606" s="54">
        <v>1</v>
      </c>
      <c r="E606" s="16">
        <v>22500</v>
      </c>
      <c r="F606" s="15">
        <v>22500</v>
      </c>
      <c r="G606" s="184">
        <v>22.5</v>
      </c>
    </row>
    <row r="607" spans="1:7" x14ac:dyDescent="0.25">
      <c r="A607" s="27"/>
      <c r="B607" s="118" t="s">
        <v>298</v>
      </c>
      <c r="C607" s="54" t="s">
        <v>3</v>
      </c>
      <c r="D607" s="54">
        <v>2</v>
      </c>
      <c r="E607" s="16">
        <v>189</v>
      </c>
      <c r="F607" s="15">
        <v>378</v>
      </c>
      <c r="G607" s="184">
        <v>0.378</v>
      </c>
    </row>
    <row r="608" spans="1:7" x14ac:dyDescent="0.25">
      <c r="A608" s="27"/>
      <c r="B608" s="118" t="s">
        <v>301</v>
      </c>
      <c r="C608" s="54" t="s">
        <v>3</v>
      </c>
      <c r="D608" s="54">
        <v>6</v>
      </c>
      <c r="E608" s="16">
        <v>206</v>
      </c>
      <c r="F608" s="15">
        <v>1236</v>
      </c>
      <c r="G608" s="184">
        <v>1.236</v>
      </c>
    </row>
    <row r="609" spans="1:7" x14ac:dyDescent="0.25">
      <c r="A609" s="27"/>
      <c r="B609" s="53" t="s">
        <v>52</v>
      </c>
      <c r="C609" s="54" t="s">
        <v>168</v>
      </c>
      <c r="D609" s="54">
        <v>16</v>
      </c>
      <c r="E609" s="16">
        <v>7857</v>
      </c>
      <c r="F609" s="15">
        <v>125712</v>
      </c>
      <c r="G609" s="184">
        <v>125.712</v>
      </c>
    </row>
    <row r="610" spans="1:7" x14ac:dyDescent="0.25">
      <c r="A610" s="27"/>
      <c r="B610" s="53" t="s">
        <v>955</v>
      </c>
      <c r="C610" s="54" t="s">
        <v>3</v>
      </c>
      <c r="D610" s="54">
        <v>4</v>
      </c>
      <c r="E610" s="16">
        <v>175</v>
      </c>
      <c r="F610" s="15">
        <v>700</v>
      </c>
      <c r="G610" s="184">
        <v>0.7</v>
      </c>
    </row>
    <row r="611" spans="1:7" x14ac:dyDescent="0.25">
      <c r="A611" s="27"/>
      <c r="B611" s="118" t="s">
        <v>46</v>
      </c>
      <c r="C611" s="54" t="s">
        <v>3</v>
      </c>
      <c r="D611" s="54">
        <v>4</v>
      </c>
      <c r="E611" s="16">
        <v>339</v>
      </c>
      <c r="F611" s="15">
        <v>1356</v>
      </c>
      <c r="G611" s="184">
        <v>1.3560000000000001</v>
      </c>
    </row>
    <row r="612" spans="1:7" ht="30" x14ac:dyDescent="0.25">
      <c r="A612" s="27"/>
      <c r="B612" s="118" t="s">
        <v>195</v>
      </c>
      <c r="C612" s="54" t="s">
        <v>3</v>
      </c>
      <c r="D612" s="54">
        <v>1</v>
      </c>
      <c r="E612" s="16">
        <v>11100</v>
      </c>
      <c r="F612" s="15">
        <v>11100</v>
      </c>
      <c r="G612" s="184">
        <v>11.1</v>
      </c>
    </row>
    <row r="613" spans="1:7" x14ac:dyDescent="0.25">
      <c r="A613" s="42">
        <v>91</v>
      </c>
      <c r="B613" s="166" t="s">
        <v>302</v>
      </c>
      <c r="C613" s="54"/>
      <c r="D613" s="54"/>
      <c r="E613" s="16"/>
      <c r="F613" s="13">
        <f>SUM(F614:F619)</f>
        <v>414259.08</v>
      </c>
      <c r="G613" s="179">
        <v>397.642</v>
      </c>
    </row>
    <row r="614" spans="1:7" x14ac:dyDescent="0.25">
      <c r="A614" s="27" t="s">
        <v>798</v>
      </c>
      <c r="B614" s="121" t="s">
        <v>78</v>
      </c>
      <c r="C614" s="54" t="s">
        <v>168</v>
      </c>
      <c r="D614" s="126">
        <v>100</v>
      </c>
      <c r="E614" s="16">
        <v>3621.43</v>
      </c>
      <c r="F614" s="15">
        <f t="shared" ref="F614:F619" si="29">D614*E614</f>
        <v>362143</v>
      </c>
      <c r="G614" s="184">
        <v>359.9</v>
      </c>
    </row>
    <row r="615" spans="1:7" x14ac:dyDescent="0.25">
      <c r="A615" s="27" t="s">
        <v>799</v>
      </c>
      <c r="B615" s="118" t="s">
        <v>48</v>
      </c>
      <c r="C615" s="54" t="s">
        <v>3</v>
      </c>
      <c r="D615" s="54">
        <v>2</v>
      </c>
      <c r="E615" s="15">
        <v>14732.14</v>
      </c>
      <c r="F615" s="15">
        <f t="shared" si="29"/>
        <v>29464.28</v>
      </c>
      <c r="G615" s="184">
        <v>24</v>
      </c>
    </row>
    <row r="616" spans="1:7" x14ac:dyDescent="0.25">
      <c r="A616" s="27" t="s">
        <v>800</v>
      </c>
      <c r="B616" s="118" t="s">
        <v>298</v>
      </c>
      <c r="C616" s="54" t="s">
        <v>3</v>
      </c>
      <c r="D616" s="54">
        <v>2</v>
      </c>
      <c r="E616" s="16">
        <v>771.43</v>
      </c>
      <c r="F616" s="15">
        <f t="shared" si="29"/>
        <v>1542.86</v>
      </c>
      <c r="G616" s="184">
        <v>0.378</v>
      </c>
    </row>
    <row r="617" spans="1:7" x14ac:dyDescent="0.25">
      <c r="A617" s="27" t="s">
        <v>801</v>
      </c>
      <c r="B617" s="118" t="s">
        <v>301</v>
      </c>
      <c r="C617" s="54" t="s">
        <v>3</v>
      </c>
      <c r="D617" s="54">
        <v>6</v>
      </c>
      <c r="E617" s="16">
        <v>771.43</v>
      </c>
      <c r="F617" s="15">
        <f t="shared" si="29"/>
        <v>4628.58</v>
      </c>
      <c r="G617" s="184">
        <v>1.236</v>
      </c>
    </row>
    <row r="618" spans="1:7" x14ac:dyDescent="0.25">
      <c r="A618" s="27" t="s">
        <v>802</v>
      </c>
      <c r="B618" s="53" t="s">
        <v>46</v>
      </c>
      <c r="C618" s="54" t="s">
        <v>3</v>
      </c>
      <c r="D618" s="54">
        <v>2</v>
      </c>
      <c r="E618" s="15">
        <v>392.86</v>
      </c>
      <c r="F618" s="15">
        <f t="shared" si="29"/>
        <v>785.72</v>
      </c>
      <c r="G618" s="184">
        <v>0.67800000000000005</v>
      </c>
    </row>
    <row r="619" spans="1:7" ht="30" x14ac:dyDescent="0.25">
      <c r="A619" s="27" t="s">
        <v>803</v>
      </c>
      <c r="B619" s="118" t="s">
        <v>195</v>
      </c>
      <c r="C619" s="54" t="s">
        <v>3</v>
      </c>
      <c r="D619" s="54">
        <v>1</v>
      </c>
      <c r="E619" s="15">
        <v>15694.64</v>
      </c>
      <c r="F619" s="15">
        <f t="shared" si="29"/>
        <v>15694.64</v>
      </c>
      <c r="G619" s="184">
        <v>11.1</v>
      </c>
    </row>
    <row r="620" spans="1:7" x14ac:dyDescent="0.25">
      <c r="A620" s="27"/>
      <c r="B620" s="53" t="s">
        <v>955</v>
      </c>
      <c r="C620" s="54" t="s">
        <v>3</v>
      </c>
      <c r="D620" s="54">
        <v>2</v>
      </c>
      <c r="E620" s="93"/>
      <c r="F620" s="15"/>
      <c r="G620" s="184">
        <v>0.35</v>
      </c>
    </row>
    <row r="621" spans="1:7" x14ac:dyDescent="0.25">
      <c r="A621" s="42">
        <v>92</v>
      </c>
      <c r="B621" s="120" t="s">
        <v>303</v>
      </c>
      <c r="C621" s="54"/>
      <c r="D621" s="54"/>
      <c r="E621" s="16"/>
      <c r="F621" s="13">
        <f>SUM(F622:F629)</f>
        <v>638466.31285714277</v>
      </c>
      <c r="G621" s="179">
        <v>662.94800000000009</v>
      </c>
    </row>
    <row r="622" spans="1:7" x14ac:dyDescent="0.25">
      <c r="A622" s="27" t="s">
        <v>804</v>
      </c>
      <c r="B622" s="121" t="s">
        <v>78</v>
      </c>
      <c r="C622" s="54" t="s">
        <v>168</v>
      </c>
      <c r="D622" s="126">
        <v>150</v>
      </c>
      <c r="E622" s="16">
        <v>3621.43</v>
      </c>
      <c r="F622" s="15">
        <f t="shared" ref="F622:F629" si="30">D622*E622</f>
        <v>543214.5</v>
      </c>
      <c r="G622" s="184">
        <v>539.85</v>
      </c>
    </row>
    <row r="623" spans="1:7" ht="30" x14ac:dyDescent="0.25">
      <c r="A623" s="27" t="s">
        <v>805</v>
      </c>
      <c r="B623" s="118" t="s">
        <v>197</v>
      </c>
      <c r="C623" s="54" t="s">
        <v>3</v>
      </c>
      <c r="D623" s="126">
        <v>1</v>
      </c>
      <c r="E623" s="16">
        <v>12364.29</v>
      </c>
      <c r="F623" s="15">
        <f t="shared" si="30"/>
        <v>12364.29</v>
      </c>
      <c r="G623" s="184">
        <v>22.5</v>
      </c>
    </row>
    <row r="624" spans="1:7" x14ac:dyDescent="0.25">
      <c r="A624" s="27" t="s">
        <v>806</v>
      </c>
      <c r="B624" s="118" t="s">
        <v>48</v>
      </c>
      <c r="C624" s="54" t="s">
        <v>3</v>
      </c>
      <c r="D624" s="54">
        <v>2</v>
      </c>
      <c r="E624" s="16">
        <v>14732.14</v>
      </c>
      <c r="F624" s="15">
        <f t="shared" si="30"/>
        <v>29464.28</v>
      </c>
      <c r="G624" s="184">
        <v>24</v>
      </c>
    </row>
    <row r="625" spans="1:7" x14ac:dyDescent="0.25">
      <c r="A625" s="27" t="s">
        <v>807</v>
      </c>
      <c r="B625" s="118" t="s">
        <v>298</v>
      </c>
      <c r="C625" s="54" t="s">
        <v>3</v>
      </c>
      <c r="D625" s="54">
        <v>2</v>
      </c>
      <c r="E625" s="16">
        <v>771.43</v>
      </c>
      <c r="F625" s="15">
        <f t="shared" si="30"/>
        <v>1542.86</v>
      </c>
      <c r="G625" s="184">
        <v>0.378</v>
      </c>
    </row>
    <row r="626" spans="1:7" x14ac:dyDescent="0.25">
      <c r="A626" s="27" t="s">
        <v>808</v>
      </c>
      <c r="B626" s="118" t="s">
        <v>301</v>
      </c>
      <c r="C626" s="54" t="s">
        <v>3</v>
      </c>
      <c r="D626" s="54">
        <v>6</v>
      </c>
      <c r="E626" s="16">
        <v>771.43</v>
      </c>
      <c r="F626" s="15">
        <f t="shared" si="30"/>
        <v>4628.58</v>
      </c>
      <c r="G626" s="184">
        <v>1.236</v>
      </c>
    </row>
    <row r="627" spans="1:7" x14ac:dyDescent="0.25">
      <c r="A627" s="27" t="s">
        <v>809</v>
      </c>
      <c r="B627" s="118" t="s">
        <v>52</v>
      </c>
      <c r="C627" s="54" t="s">
        <v>168</v>
      </c>
      <c r="D627" s="54">
        <v>8</v>
      </c>
      <c r="E627" s="16">
        <v>3846.43</v>
      </c>
      <c r="F627" s="15">
        <f t="shared" si="30"/>
        <v>30771.439999999999</v>
      </c>
      <c r="G627" s="184">
        <v>62.856000000000002</v>
      </c>
    </row>
    <row r="628" spans="1:7" x14ac:dyDescent="0.25">
      <c r="A628" s="27" t="s">
        <v>810</v>
      </c>
      <c r="B628" s="118" t="s">
        <v>46</v>
      </c>
      <c r="C628" s="54" t="s">
        <v>3</v>
      </c>
      <c r="D628" s="54">
        <v>2</v>
      </c>
      <c r="E628" s="16">
        <v>392.86</v>
      </c>
      <c r="F628" s="15">
        <f t="shared" si="30"/>
        <v>785.72</v>
      </c>
      <c r="G628" s="184">
        <v>0.67800000000000005</v>
      </c>
    </row>
    <row r="629" spans="1:7" ht="30" x14ac:dyDescent="0.25">
      <c r="A629" s="27" t="s">
        <v>811</v>
      </c>
      <c r="B629" s="118" t="s">
        <v>195</v>
      </c>
      <c r="C629" s="54" t="s">
        <v>3</v>
      </c>
      <c r="D629" s="54">
        <v>1</v>
      </c>
      <c r="E629" s="16">
        <v>15694.642857142855</v>
      </c>
      <c r="F629" s="15">
        <f t="shared" si="30"/>
        <v>15694.642857142855</v>
      </c>
      <c r="G629" s="184">
        <v>11.1</v>
      </c>
    </row>
    <row r="630" spans="1:7" x14ac:dyDescent="0.25">
      <c r="A630" s="27"/>
      <c r="B630" s="53" t="s">
        <v>955</v>
      </c>
      <c r="C630" s="54" t="s">
        <v>3</v>
      </c>
      <c r="D630" s="54">
        <v>2</v>
      </c>
      <c r="E630" s="93"/>
      <c r="F630" s="15"/>
      <c r="G630" s="184">
        <v>0.35</v>
      </c>
    </row>
    <row r="631" spans="1:7" x14ac:dyDescent="0.25">
      <c r="A631" s="42">
        <v>93</v>
      </c>
      <c r="B631" s="166" t="s">
        <v>304</v>
      </c>
      <c r="C631" s="54"/>
      <c r="D631" s="54"/>
      <c r="E631" s="16"/>
      <c r="F631" s="13">
        <f>SUM(F632:F638)</f>
        <v>357216.1999999999</v>
      </c>
      <c r="G631" s="179">
        <v>357.09000000000003</v>
      </c>
    </row>
    <row r="632" spans="1:7" x14ac:dyDescent="0.25">
      <c r="A632" s="27" t="s">
        <v>812</v>
      </c>
      <c r="B632" s="121" t="s">
        <v>78</v>
      </c>
      <c r="C632" s="54" t="s">
        <v>168</v>
      </c>
      <c r="D632" s="126">
        <v>80</v>
      </c>
      <c r="E632" s="16">
        <v>3621.43</v>
      </c>
      <c r="F632" s="15">
        <f t="shared" ref="F632:F638" si="31">D632*E632</f>
        <v>289714.39999999997</v>
      </c>
      <c r="G632" s="184">
        <v>287.92</v>
      </c>
    </row>
    <row r="633" spans="1:7" x14ac:dyDescent="0.25">
      <c r="A633" s="27" t="s">
        <v>813</v>
      </c>
      <c r="B633" s="118" t="s">
        <v>48</v>
      </c>
      <c r="C633" s="54" t="s">
        <v>3</v>
      </c>
      <c r="D633" s="54">
        <v>2</v>
      </c>
      <c r="E633" s="16">
        <v>14732.14</v>
      </c>
      <c r="F633" s="15">
        <f t="shared" si="31"/>
        <v>29464.28</v>
      </c>
      <c r="G633" s="184">
        <v>24</v>
      </c>
    </row>
    <row r="634" spans="1:7" x14ac:dyDescent="0.25">
      <c r="A634" s="27" t="s">
        <v>814</v>
      </c>
      <c r="B634" s="118" t="s">
        <v>298</v>
      </c>
      <c r="C634" s="54" t="s">
        <v>3</v>
      </c>
      <c r="D634" s="54">
        <v>2</v>
      </c>
      <c r="E634" s="16">
        <v>771.43</v>
      </c>
      <c r="F634" s="15">
        <f t="shared" si="31"/>
        <v>1542.86</v>
      </c>
      <c r="G634" s="184">
        <v>0.378</v>
      </c>
    </row>
    <row r="635" spans="1:7" x14ac:dyDescent="0.25">
      <c r="A635" s="27" t="s">
        <v>815</v>
      </c>
      <c r="B635" s="118" t="s">
        <v>301</v>
      </c>
      <c r="C635" s="54" t="s">
        <v>3</v>
      </c>
      <c r="D635" s="54">
        <v>6</v>
      </c>
      <c r="E635" s="16">
        <v>771.43</v>
      </c>
      <c r="F635" s="15">
        <f t="shared" si="31"/>
        <v>4628.58</v>
      </c>
      <c r="G635" s="184">
        <v>1.236</v>
      </c>
    </row>
    <row r="636" spans="1:7" x14ac:dyDescent="0.25">
      <c r="A636" s="27" t="s">
        <v>816</v>
      </c>
      <c r="B636" s="118" t="s">
        <v>52</v>
      </c>
      <c r="C636" s="54" t="s">
        <v>168</v>
      </c>
      <c r="D636" s="54">
        <v>4</v>
      </c>
      <c r="E636" s="16">
        <v>3846.43</v>
      </c>
      <c r="F636" s="15">
        <f t="shared" si="31"/>
        <v>15385.72</v>
      </c>
      <c r="G636" s="184">
        <v>31.428000000000001</v>
      </c>
    </row>
    <row r="637" spans="1:7" x14ac:dyDescent="0.25">
      <c r="A637" s="27" t="s">
        <v>817</v>
      </c>
      <c r="B637" s="118" t="s">
        <v>46</v>
      </c>
      <c r="C637" s="54" t="s">
        <v>3</v>
      </c>
      <c r="D637" s="54">
        <v>2</v>
      </c>
      <c r="E637" s="16">
        <v>392.86</v>
      </c>
      <c r="F637" s="15">
        <f t="shared" si="31"/>
        <v>785.72</v>
      </c>
      <c r="G637" s="184">
        <v>0.67800000000000005</v>
      </c>
    </row>
    <row r="638" spans="1:7" ht="30" x14ac:dyDescent="0.25">
      <c r="A638" s="27" t="s">
        <v>818</v>
      </c>
      <c r="B638" s="118" t="s">
        <v>195</v>
      </c>
      <c r="C638" s="54" t="s">
        <v>3</v>
      </c>
      <c r="D638" s="54">
        <v>1</v>
      </c>
      <c r="E638" s="16">
        <v>15694.64</v>
      </c>
      <c r="F638" s="15">
        <f t="shared" si="31"/>
        <v>15694.64</v>
      </c>
      <c r="G638" s="184">
        <v>11.1</v>
      </c>
    </row>
    <row r="639" spans="1:7" x14ac:dyDescent="0.25">
      <c r="A639" s="27"/>
      <c r="B639" s="53" t="s">
        <v>955</v>
      </c>
      <c r="C639" s="54" t="s">
        <v>3</v>
      </c>
      <c r="D639" s="54">
        <v>2</v>
      </c>
      <c r="E639" s="93"/>
      <c r="F639" s="15"/>
      <c r="G639" s="184">
        <v>0.35</v>
      </c>
    </row>
    <row r="640" spans="1:7" x14ac:dyDescent="0.25">
      <c r="A640" s="42">
        <v>94</v>
      </c>
      <c r="B640" s="61" t="s">
        <v>305</v>
      </c>
      <c r="C640" s="54"/>
      <c r="D640" s="54"/>
      <c r="E640" s="16"/>
      <c r="F640" s="13">
        <f>SUM(F641:F650)</f>
        <v>750587.79</v>
      </c>
      <c r="G640" s="179">
        <v>771.81400000000008</v>
      </c>
    </row>
    <row r="641" spans="1:7" x14ac:dyDescent="0.25">
      <c r="A641" s="27" t="s">
        <v>819</v>
      </c>
      <c r="B641" s="167" t="s">
        <v>78</v>
      </c>
      <c r="C641" s="43" t="s">
        <v>168</v>
      </c>
      <c r="D641" s="43">
        <v>180</v>
      </c>
      <c r="E641" s="16">
        <v>3621.43</v>
      </c>
      <c r="F641" s="15">
        <f t="shared" ref="F641:F650" si="32">D641*E641</f>
        <v>651857.4</v>
      </c>
      <c r="G641" s="184">
        <v>647.82000000000005</v>
      </c>
    </row>
    <row r="642" spans="1:7" x14ac:dyDescent="0.25">
      <c r="A642" s="27" t="s">
        <v>820</v>
      </c>
      <c r="B642" s="167" t="s">
        <v>48</v>
      </c>
      <c r="C642" s="43" t="s">
        <v>3</v>
      </c>
      <c r="D642" s="43">
        <v>2</v>
      </c>
      <c r="E642" s="16">
        <v>14732.14</v>
      </c>
      <c r="F642" s="15">
        <f t="shared" si="32"/>
        <v>29464.28</v>
      </c>
      <c r="G642" s="184">
        <v>24</v>
      </c>
    </row>
    <row r="643" spans="1:7" ht="21.75" customHeight="1" x14ac:dyDescent="0.25">
      <c r="A643" s="27" t="s">
        <v>821</v>
      </c>
      <c r="B643" s="167" t="s">
        <v>197</v>
      </c>
      <c r="C643" s="43" t="s">
        <v>3</v>
      </c>
      <c r="D643" s="43">
        <v>1</v>
      </c>
      <c r="E643" s="16">
        <v>12364.29</v>
      </c>
      <c r="F643" s="15">
        <f t="shared" si="32"/>
        <v>12364.29</v>
      </c>
      <c r="G643" s="184">
        <v>22.5</v>
      </c>
    </row>
    <row r="644" spans="1:7" x14ac:dyDescent="0.25">
      <c r="A644" s="27" t="s">
        <v>822</v>
      </c>
      <c r="B644" s="167" t="s">
        <v>298</v>
      </c>
      <c r="C644" s="43" t="s">
        <v>3</v>
      </c>
      <c r="D644" s="43">
        <v>2</v>
      </c>
      <c r="E644" s="16">
        <v>771.43</v>
      </c>
      <c r="F644" s="15">
        <f t="shared" si="32"/>
        <v>1542.86</v>
      </c>
      <c r="G644" s="184">
        <v>0.378</v>
      </c>
    </row>
    <row r="645" spans="1:7" x14ac:dyDescent="0.25">
      <c r="A645" s="27" t="s">
        <v>823</v>
      </c>
      <c r="B645" s="167" t="s">
        <v>301</v>
      </c>
      <c r="C645" s="43" t="s">
        <v>3</v>
      </c>
      <c r="D645" s="43">
        <v>6</v>
      </c>
      <c r="E645" s="16">
        <v>771.43</v>
      </c>
      <c r="F645" s="15">
        <f t="shared" si="32"/>
        <v>4628.58</v>
      </c>
      <c r="G645" s="184">
        <v>1.236</v>
      </c>
    </row>
    <row r="646" spans="1:7" x14ac:dyDescent="0.25">
      <c r="A646" s="27" t="s">
        <v>824</v>
      </c>
      <c r="B646" s="167" t="s">
        <v>194</v>
      </c>
      <c r="C646" s="43" t="s">
        <v>3</v>
      </c>
      <c r="D646" s="43">
        <v>1</v>
      </c>
      <c r="E646" s="16">
        <v>771.43</v>
      </c>
      <c r="F646" s="15">
        <f t="shared" si="32"/>
        <v>771.43</v>
      </c>
      <c r="G646" s="184">
        <v>0.154</v>
      </c>
    </row>
    <row r="647" spans="1:7" x14ac:dyDescent="0.25">
      <c r="A647" s="27" t="s">
        <v>825</v>
      </c>
      <c r="B647" s="167" t="s">
        <v>196</v>
      </c>
      <c r="C647" s="43" t="s">
        <v>3</v>
      </c>
      <c r="D647" s="43">
        <v>3</v>
      </c>
      <c r="E647" s="16">
        <v>771.43</v>
      </c>
      <c r="F647" s="15">
        <f t="shared" si="32"/>
        <v>2314.29</v>
      </c>
      <c r="G647" s="184">
        <v>0.56699999999999995</v>
      </c>
    </row>
    <row r="648" spans="1:7" x14ac:dyDescent="0.25">
      <c r="A648" s="27" t="s">
        <v>826</v>
      </c>
      <c r="B648" s="167" t="s">
        <v>52</v>
      </c>
      <c r="C648" s="43" t="s">
        <v>168</v>
      </c>
      <c r="D648" s="43">
        <v>8</v>
      </c>
      <c r="E648" s="16">
        <v>3846.43</v>
      </c>
      <c r="F648" s="15">
        <f t="shared" si="32"/>
        <v>30771.439999999999</v>
      </c>
      <c r="G648" s="184">
        <v>62.856000000000002</v>
      </c>
    </row>
    <row r="649" spans="1:7" x14ac:dyDescent="0.25">
      <c r="A649" s="27" t="s">
        <v>827</v>
      </c>
      <c r="B649" s="167" t="s">
        <v>46</v>
      </c>
      <c r="C649" s="43" t="s">
        <v>3</v>
      </c>
      <c r="D649" s="168">
        <v>2</v>
      </c>
      <c r="E649" s="16">
        <v>392.86</v>
      </c>
      <c r="F649" s="15">
        <v>1178.58</v>
      </c>
      <c r="G649" s="184">
        <v>0.67800000000000005</v>
      </c>
    </row>
    <row r="650" spans="1:7" ht="30" x14ac:dyDescent="0.25">
      <c r="A650" s="27" t="s">
        <v>828</v>
      </c>
      <c r="B650" s="167" t="s">
        <v>195</v>
      </c>
      <c r="C650" s="43" t="s">
        <v>3</v>
      </c>
      <c r="D650" s="43">
        <v>1</v>
      </c>
      <c r="E650" s="16">
        <v>15694.64</v>
      </c>
      <c r="F650" s="15">
        <f t="shared" si="32"/>
        <v>15694.64</v>
      </c>
      <c r="G650" s="184">
        <v>11.1</v>
      </c>
    </row>
    <row r="651" spans="1:7" x14ac:dyDescent="0.25">
      <c r="A651" s="27"/>
      <c r="B651" s="53" t="s">
        <v>955</v>
      </c>
      <c r="C651" s="54" t="s">
        <v>3</v>
      </c>
      <c r="D651" s="54">
        <v>3</v>
      </c>
      <c r="E651" s="93"/>
      <c r="F651" s="15"/>
      <c r="G651" s="184">
        <v>0.52500000000000002</v>
      </c>
    </row>
    <row r="652" spans="1:7" x14ac:dyDescent="0.25">
      <c r="A652" s="42">
        <v>95</v>
      </c>
      <c r="B652" s="169" t="s">
        <v>306</v>
      </c>
      <c r="C652" s="43"/>
      <c r="D652" s="43"/>
      <c r="E652" s="16"/>
      <c r="F652" s="13">
        <f>SUM(F653:F659)</f>
        <v>424201.93999999994</v>
      </c>
      <c r="G652" s="179">
        <v>455.93600000000004</v>
      </c>
    </row>
    <row r="653" spans="1:7" x14ac:dyDescent="0.25">
      <c r="A653" s="27" t="s">
        <v>829</v>
      </c>
      <c r="B653" s="167" t="s">
        <v>78</v>
      </c>
      <c r="C653" s="43" t="s">
        <v>168</v>
      </c>
      <c r="D653" s="43">
        <v>90</v>
      </c>
      <c r="E653" s="16">
        <v>3621.43</v>
      </c>
      <c r="F653" s="15">
        <f t="shared" ref="F653:F659" si="33">D653*E653</f>
        <v>325928.7</v>
      </c>
      <c r="G653" s="184">
        <v>323.91000000000003</v>
      </c>
    </row>
    <row r="654" spans="1:7" x14ac:dyDescent="0.25">
      <c r="A654" s="27" t="s">
        <v>830</v>
      </c>
      <c r="B654" s="167" t="s">
        <v>48</v>
      </c>
      <c r="C654" s="43" t="s">
        <v>3</v>
      </c>
      <c r="D654" s="43">
        <v>2</v>
      </c>
      <c r="E654" s="16">
        <v>14732.14</v>
      </c>
      <c r="F654" s="15">
        <f t="shared" si="33"/>
        <v>29464.28</v>
      </c>
      <c r="G654" s="184">
        <v>24</v>
      </c>
    </row>
    <row r="655" spans="1:7" x14ac:dyDescent="0.25">
      <c r="A655" s="27" t="s">
        <v>831</v>
      </c>
      <c r="B655" s="167" t="s">
        <v>298</v>
      </c>
      <c r="C655" s="43" t="s">
        <v>3</v>
      </c>
      <c r="D655" s="43">
        <v>2</v>
      </c>
      <c r="E655" s="16">
        <v>771.43</v>
      </c>
      <c r="F655" s="15">
        <f t="shared" si="33"/>
        <v>1542.86</v>
      </c>
      <c r="G655" s="184">
        <v>0.378</v>
      </c>
    </row>
    <row r="656" spans="1:7" x14ac:dyDescent="0.25">
      <c r="A656" s="27" t="s">
        <v>832</v>
      </c>
      <c r="B656" s="167" t="s">
        <v>301</v>
      </c>
      <c r="C656" s="43" t="s">
        <v>3</v>
      </c>
      <c r="D656" s="43">
        <v>6</v>
      </c>
      <c r="E656" s="16">
        <v>771.43</v>
      </c>
      <c r="F656" s="15">
        <f t="shared" si="33"/>
        <v>4628.58</v>
      </c>
      <c r="G656" s="184">
        <v>1.236</v>
      </c>
    </row>
    <row r="657" spans="1:14" x14ac:dyDescent="0.25">
      <c r="A657" s="27" t="s">
        <v>833</v>
      </c>
      <c r="B657" s="167" t="s">
        <v>52</v>
      </c>
      <c r="C657" s="43" t="s">
        <v>168</v>
      </c>
      <c r="D657" s="43">
        <v>12</v>
      </c>
      <c r="E657" s="16">
        <v>3846.43</v>
      </c>
      <c r="F657" s="15">
        <f t="shared" si="33"/>
        <v>46157.159999999996</v>
      </c>
      <c r="G657" s="184">
        <v>94.284000000000006</v>
      </c>
    </row>
    <row r="658" spans="1:14" x14ac:dyDescent="0.25">
      <c r="A658" s="27" t="s">
        <v>834</v>
      </c>
      <c r="B658" s="167" t="s">
        <v>46</v>
      </c>
      <c r="C658" s="43" t="s">
        <v>3</v>
      </c>
      <c r="D658" s="43">
        <v>2</v>
      </c>
      <c r="E658" s="16">
        <v>392.86</v>
      </c>
      <c r="F658" s="15">
        <f t="shared" si="33"/>
        <v>785.72</v>
      </c>
      <c r="G658" s="184">
        <v>0.67800000000000005</v>
      </c>
    </row>
    <row r="659" spans="1:14" ht="30" x14ac:dyDescent="0.25">
      <c r="A659" s="27" t="s">
        <v>835</v>
      </c>
      <c r="B659" s="167" t="s">
        <v>195</v>
      </c>
      <c r="C659" s="43" t="s">
        <v>3</v>
      </c>
      <c r="D659" s="43">
        <v>1</v>
      </c>
      <c r="E659" s="16">
        <v>15694.64</v>
      </c>
      <c r="F659" s="15">
        <f t="shared" si="33"/>
        <v>15694.64</v>
      </c>
      <c r="G659" s="184">
        <v>11.1</v>
      </c>
    </row>
    <row r="660" spans="1:14" x14ac:dyDescent="0.25">
      <c r="A660" s="27"/>
      <c r="B660" s="53" t="s">
        <v>955</v>
      </c>
      <c r="C660" s="54" t="s">
        <v>3</v>
      </c>
      <c r="D660" s="54">
        <v>2</v>
      </c>
      <c r="E660" s="93"/>
      <c r="F660" s="15"/>
      <c r="G660" s="184">
        <v>0.35</v>
      </c>
    </row>
    <row r="661" spans="1:14" x14ac:dyDescent="0.25">
      <c r="A661" s="74" t="s">
        <v>836</v>
      </c>
      <c r="B661" s="170" t="s">
        <v>39</v>
      </c>
      <c r="C661" s="6"/>
      <c r="D661" s="6"/>
      <c r="E661" s="171"/>
      <c r="F661" s="172">
        <f>SUM(F662:F667)</f>
        <v>219648749.9985714</v>
      </c>
      <c r="G661" s="187">
        <v>135285</v>
      </c>
      <c r="J661" s="100"/>
      <c r="K661" s="100"/>
      <c r="L661" s="100"/>
      <c r="M661" s="100"/>
      <c r="N661" s="100"/>
    </row>
    <row r="662" spans="1:14" x14ac:dyDescent="0.25">
      <c r="A662" s="27" t="s">
        <v>837</v>
      </c>
      <c r="B662" s="26" t="s">
        <v>894</v>
      </c>
      <c r="C662" s="27" t="s">
        <v>3</v>
      </c>
      <c r="D662" s="20">
        <v>1</v>
      </c>
      <c r="E662" s="14">
        <v>19466000</v>
      </c>
      <c r="F662" s="16">
        <f t="shared" ref="F662:F667" si="34">D662*E662</f>
        <v>19466000</v>
      </c>
      <c r="G662" s="188"/>
      <c r="J662" s="100"/>
      <c r="K662" s="100"/>
      <c r="L662" s="100"/>
      <c r="M662" s="100"/>
      <c r="N662" s="100"/>
    </row>
    <row r="663" spans="1:14" ht="18.75" x14ac:dyDescent="0.3">
      <c r="A663" s="27" t="s">
        <v>838</v>
      </c>
      <c r="B663" s="26" t="s">
        <v>895</v>
      </c>
      <c r="C663" s="27" t="s">
        <v>3</v>
      </c>
      <c r="D663" s="20">
        <v>1</v>
      </c>
      <c r="E663" s="14">
        <v>14614000</v>
      </c>
      <c r="F663" s="16">
        <f t="shared" si="34"/>
        <v>14614000</v>
      </c>
      <c r="G663" s="181">
        <v>13285</v>
      </c>
      <c r="J663" s="128"/>
      <c r="K663" s="127"/>
      <c r="L663" s="127"/>
      <c r="M663" s="100"/>
      <c r="N663" s="100"/>
    </row>
    <row r="664" spans="1:14" x14ac:dyDescent="0.25">
      <c r="A664" s="27" t="s">
        <v>839</v>
      </c>
      <c r="B664" s="26" t="s">
        <v>990</v>
      </c>
      <c r="C664" s="27" t="s">
        <v>3</v>
      </c>
      <c r="D664" s="20">
        <v>1</v>
      </c>
      <c r="E664" s="16">
        <v>80211607.142857134</v>
      </c>
      <c r="F664" s="16">
        <f t="shared" si="34"/>
        <v>80211607.142857134</v>
      </c>
      <c r="G664" s="181"/>
      <c r="J664" s="100"/>
      <c r="K664" s="100"/>
      <c r="L664" s="100"/>
      <c r="M664" s="100"/>
      <c r="N664" s="100"/>
    </row>
    <row r="665" spans="1:14" x14ac:dyDescent="0.25">
      <c r="A665" s="27" t="s">
        <v>840</v>
      </c>
      <c r="B665" s="8" t="s">
        <v>894</v>
      </c>
      <c r="C665" s="109" t="s">
        <v>3</v>
      </c>
      <c r="D665" s="109">
        <v>1</v>
      </c>
      <c r="E665" s="14">
        <v>13750000</v>
      </c>
      <c r="F665" s="16">
        <f t="shared" si="34"/>
        <v>13750000</v>
      </c>
      <c r="G665" s="181"/>
      <c r="J665" s="100"/>
      <c r="K665" s="100"/>
      <c r="L665" s="100"/>
      <c r="M665" s="100"/>
      <c r="N665" s="100"/>
    </row>
    <row r="666" spans="1:14" x14ac:dyDescent="0.25">
      <c r="A666" s="27" t="s">
        <v>841</v>
      </c>
      <c r="B666" s="38" t="s">
        <v>896</v>
      </c>
      <c r="C666" s="29" t="s">
        <v>3</v>
      </c>
      <c r="D666" s="29">
        <v>1</v>
      </c>
      <c r="E666" s="14">
        <v>38035714.285714284</v>
      </c>
      <c r="F666" s="16">
        <f t="shared" si="34"/>
        <v>38035714.285714284</v>
      </c>
      <c r="G666" s="181">
        <v>38000</v>
      </c>
      <c r="J666" s="100"/>
      <c r="K666" s="100"/>
      <c r="L666" s="100"/>
      <c r="M666" s="100"/>
      <c r="N666" s="100"/>
    </row>
    <row r="667" spans="1:14" ht="30" x14ac:dyDescent="0.25">
      <c r="A667" s="27" t="s">
        <v>842</v>
      </c>
      <c r="B667" s="25" t="s">
        <v>897</v>
      </c>
      <c r="C667" s="29" t="s">
        <v>3</v>
      </c>
      <c r="D667" s="29">
        <v>1</v>
      </c>
      <c r="E667" s="14">
        <v>53571428.57</v>
      </c>
      <c r="F667" s="16">
        <f t="shared" si="34"/>
        <v>53571428.57</v>
      </c>
      <c r="G667" s="181">
        <v>84000</v>
      </c>
    </row>
    <row r="668" spans="1:14" x14ac:dyDescent="0.25">
      <c r="A668" s="74" t="s">
        <v>843</v>
      </c>
      <c r="B668" s="5" t="s">
        <v>54</v>
      </c>
      <c r="C668" s="6"/>
      <c r="D668" s="6"/>
      <c r="E668" s="171"/>
      <c r="F668" s="12">
        <f>SUM(F669:F678)</f>
        <v>99239816</v>
      </c>
      <c r="G668" s="189">
        <v>58754.416550000002</v>
      </c>
    </row>
    <row r="669" spans="1:14" x14ac:dyDescent="0.25">
      <c r="A669" s="73" t="s">
        <v>844</v>
      </c>
      <c r="B669" s="8" t="s">
        <v>198</v>
      </c>
      <c r="C669" s="109" t="s">
        <v>55</v>
      </c>
      <c r="D669" s="109">
        <v>1</v>
      </c>
      <c r="E669" s="16">
        <v>32071995</v>
      </c>
      <c r="F669" s="16">
        <v>32071995</v>
      </c>
      <c r="G669" s="181">
        <v>19000.372429999999</v>
      </c>
    </row>
    <row r="670" spans="1:14" x14ac:dyDescent="0.25">
      <c r="A670" s="73" t="s">
        <v>845</v>
      </c>
      <c r="B670" s="8" t="s">
        <v>199</v>
      </c>
      <c r="C670" s="109" t="s">
        <v>55</v>
      </c>
      <c r="D670" s="109">
        <v>1</v>
      </c>
      <c r="E670" s="16">
        <v>17860727</v>
      </c>
      <c r="F670" s="16">
        <v>17860727</v>
      </c>
      <c r="G670" s="181">
        <v>11777.214599999999</v>
      </c>
    </row>
    <row r="671" spans="1:14" ht="30" x14ac:dyDescent="0.25">
      <c r="A671" s="73" t="s">
        <v>846</v>
      </c>
      <c r="B671" s="8" t="s">
        <v>200</v>
      </c>
      <c r="C671" s="109" t="s">
        <v>55</v>
      </c>
      <c r="D671" s="109">
        <v>1</v>
      </c>
      <c r="E671" s="16">
        <v>25824651</v>
      </c>
      <c r="F671" s="16">
        <v>25824651</v>
      </c>
      <c r="G671" s="181">
        <v>15887.120199999999</v>
      </c>
    </row>
    <row r="672" spans="1:14" x14ac:dyDescent="0.25">
      <c r="A672" s="73" t="s">
        <v>847</v>
      </c>
      <c r="B672" s="8" t="s">
        <v>201</v>
      </c>
      <c r="C672" s="109" t="s">
        <v>55</v>
      </c>
      <c r="D672" s="109">
        <v>1</v>
      </c>
      <c r="E672" s="16">
        <v>13302991</v>
      </c>
      <c r="F672" s="16">
        <v>13302991</v>
      </c>
      <c r="G672" s="181">
        <v>6473.2151599999997</v>
      </c>
    </row>
    <row r="673" spans="1:7" x14ac:dyDescent="0.25">
      <c r="A673" s="73" t="s">
        <v>848</v>
      </c>
      <c r="B673" s="8" t="s">
        <v>202</v>
      </c>
      <c r="C673" s="109" t="s">
        <v>55</v>
      </c>
      <c r="D673" s="109">
        <v>1</v>
      </c>
      <c r="E673" s="16">
        <v>9432142</v>
      </c>
      <c r="F673" s="16">
        <v>9432142</v>
      </c>
      <c r="G673" s="181">
        <v>5616.4941600000002</v>
      </c>
    </row>
    <row r="674" spans="1:7" ht="34.5" customHeight="1" x14ac:dyDescent="0.25">
      <c r="A674" s="73" t="s">
        <v>849</v>
      </c>
      <c r="B674" s="8" t="s">
        <v>222</v>
      </c>
      <c r="C674" s="109" t="s">
        <v>75</v>
      </c>
      <c r="D674" s="109">
        <v>1</v>
      </c>
      <c r="E674" s="16">
        <v>246054</v>
      </c>
      <c r="F674" s="16">
        <f>D674*E674</f>
        <v>246054</v>
      </c>
      <c r="G674" s="181"/>
    </row>
    <row r="675" spans="1:7" ht="45" x14ac:dyDescent="0.25">
      <c r="A675" s="73" t="s">
        <v>850</v>
      </c>
      <c r="B675" s="8" t="s">
        <v>223</v>
      </c>
      <c r="C675" s="109" t="s">
        <v>75</v>
      </c>
      <c r="D675" s="109">
        <v>1</v>
      </c>
      <c r="E675" s="16">
        <v>134307</v>
      </c>
      <c r="F675" s="16">
        <f>D675*E675</f>
        <v>134307</v>
      </c>
      <c r="G675" s="181"/>
    </row>
    <row r="676" spans="1:7" ht="45" x14ac:dyDescent="0.25">
      <c r="A676" s="73" t="s">
        <v>851</v>
      </c>
      <c r="B676" s="8" t="s">
        <v>224</v>
      </c>
      <c r="C676" s="109" t="s">
        <v>75</v>
      </c>
      <c r="D676" s="109">
        <v>1</v>
      </c>
      <c r="E676" s="16">
        <v>220273</v>
      </c>
      <c r="F676" s="16">
        <f>D676*E676</f>
        <v>220273</v>
      </c>
      <c r="G676" s="181"/>
    </row>
    <row r="677" spans="1:7" ht="45" x14ac:dyDescent="0.25">
      <c r="A677" s="73" t="s">
        <v>852</v>
      </c>
      <c r="B677" s="8" t="s">
        <v>225</v>
      </c>
      <c r="C677" s="109" t="s">
        <v>75</v>
      </c>
      <c r="D677" s="109">
        <v>1</v>
      </c>
      <c r="E677" s="16">
        <v>83972</v>
      </c>
      <c r="F677" s="16">
        <f>D677*E677</f>
        <v>83972</v>
      </c>
      <c r="G677" s="181"/>
    </row>
    <row r="678" spans="1:7" ht="45" x14ac:dyDescent="0.25">
      <c r="A678" s="73" t="s">
        <v>853</v>
      </c>
      <c r="B678" s="8" t="s">
        <v>307</v>
      </c>
      <c r="C678" s="109" t="s">
        <v>75</v>
      </c>
      <c r="D678" s="109">
        <v>1</v>
      </c>
      <c r="E678" s="16">
        <v>62704</v>
      </c>
      <c r="F678" s="16">
        <f>D678*E678</f>
        <v>62704</v>
      </c>
      <c r="G678" s="181"/>
    </row>
    <row r="679" spans="1:7" ht="30" x14ac:dyDescent="0.25">
      <c r="A679" s="73" t="s">
        <v>945</v>
      </c>
      <c r="B679" s="8" t="s">
        <v>944</v>
      </c>
      <c r="C679" s="109" t="s">
        <v>55</v>
      </c>
      <c r="D679" s="109">
        <v>1</v>
      </c>
      <c r="E679" s="16"/>
      <c r="F679" s="16"/>
      <c r="G679" s="181"/>
    </row>
    <row r="680" spans="1:7" ht="28.5" x14ac:dyDescent="0.25">
      <c r="A680" s="74" t="s">
        <v>854</v>
      </c>
      <c r="B680" s="5" t="s">
        <v>76</v>
      </c>
      <c r="C680" s="6"/>
      <c r="D680" s="6"/>
      <c r="E680" s="171"/>
      <c r="F680" s="12">
        <f>SUM(F681:F684)</f>
        <v>169991243</v>
      </c>
      <c r="G680" s="189">
        <v>0</v>
      </c>
    </row>
    <row r="681" spans="1:7" ht="30" x14ac:dyDescent="0.25">
      <c r="A681" s="73" t="s">
        <v>855</v>
      </c>
      <c r="B681" s="25" t="s">
        <v>203</v>
      </c>
      <c r="C681" s="109" t="s">
        <v>55</v>
      </c>
      <c r="D681" s="3">
        <v>1</v>
      </c>
      <c r="E681" s="16">
        <v>46356501</v>
      </c>
      <c r="F681" s="16">
        <v>46356501</v>
      </c>
      <c r="G681" s="181"/>
    </row>
    <row r="682" spans="1:7" ht="30" x14ac:dyDescent="0.25">
      <c r="A682" s="73" t="s">
        <v>856</v>
      </c>
      <c r="B682" s="25" t="s">
        <v>204</v>
      </c>
      <c r="C682" s="109" t="s">
        <v>55</v>
      </c>
      <c r="D682" s="3">
        <v>1</v>
      </c>
      <c r="E682" s="16">
        <v>78628735</v>
      </c>
      <c r="F682" s="16">
        <v>78628735</v>
      </c>
      <c r="G682" s="181"/>
    </row>
    <row r="683" spans="1:7" ht="30" x14ac:dyDescent="0.25">
      <c r="A683" s="73" t="s">
        <v>857</v>
      </c>
      <c r="B683" s="25" t="s">
        <v>205</v>
      </c>
      <c r="C683" s="109" t="s">
        <v>55</v>
      </c>
      <c r="D683" s="3">
        <v>1</v>
      </c>
      <c r="E683" s="16">
        <v>24344711</v>
      </c>
      <c r="F683" s="16">
        <v>24344711</v>
      </c>
      <c r="G683" s="181"/>
    </row>
    <row r="684" spans="1:7" ht="30" x14ac:dyDescent="0.25">
      <c r="A684" s="73" t="s">
        <v>858</v>
      </c>
      <c r="B684" s="25" t="s">
        <v>206</v>
      </c>
      <c r="C684" s="109" t="s">
        <v>55</v>
      </c>
      <c r="D684" s="3">
        <v>1</v>
      </c>
      <c r="E684" s="16">
        <v>20661296</v>
      </c>
      <c r="F684" s="16">
        <v>20661296</v>
      </c>
      <c r="G684" s="181"/>
    </row>
    <row r="685" spans="1:7" s="19" customFormat="1" ht="49.5" customHeight="1" x14ac:dyDescent="0.25">
      <c r="A685" s="74" t="s">
        <v>859</v>
      </c>
      <c r="B685" s="5" t="s">
        <v>207</v>
      </c>
      <c r="C685" s="6"/>
      <c r="D685" s="6"/>
      <c r="E685" s="171"/>
      <c r="F685" s="12">
        <f>SUM(F686:F690)</f>
        <v>321931551</v>
      </c>
      <c r="G685" s="189">
        <v>0</v>
      </c>
    </row>
    <row r="686" spans="1:7" ht="43.5" customHeight="1" x14ac:dyDescent="0.25">
      <c r="A686" s="27" t="s">
        <v>860</v>
      </c>
      <c r="B686" s="26" t="s">
        <v>208</v>
      </c>
      <c r="C686" s="109" t="s">
        <v>55</v>
      </c>
      <c r="D686" s="3">
        <v>1</v>
      </c>
      <c r="E686" s="16">
        <v>69970653</v>
      </c>
      <c r="F686" s="16">
        <v>69970653</v>
      </c>
      <c r="G686" s="181"/>
    </row>
    <row r="687" spans="1:7" ht="45" x14ac:dyDescent="0.25">
      <c r="A687" s="27" t="s">
        <v>861</v>
      </c>
      <c r="B687" s="26" t="s">
        <v>209</v>
      </c>
      <c r="C687" s="109" t="s">
        <v>55</v>
      </c>
      <c r="D687" s="3">
        <v>1</v>
      </c>
      <c r="E687" s="16">
        <v>71237987</v>
      </c>
      <c r="F687" s="16">
        <v>71237987</v>
      </c>
      <c r="G687" s="181"/>
    </row>
    <row r="688" spans="1:7" ht="45" x14ac:dyDescent="0.25">
      <c r="A688" s="27" t="s">
        <v>862</v>
      </c>
      <c r="B688" s="26" t="s">
        <v>210</v>
      </c>
      <c r="C688" s="109" t="s">
        <v>55</v>
      </c>
      <c r="D688" s="3">
        <v>1</v>
      </c>
      <c r="E688" s="16">
        <v>70410675</v>
      </c>
      <c r="F688" s="16">
        <v>70410675</v>
      </c>
      <c r="G688" s="181"/>
    </row>
    <row r="689" spans="1:7" ht="45" x14ac:dyDescent="0.25">
      <c r="A689" s="27" t="s">
        <v>863</v>
      </c>
      <c r="B689" s="26" t="s">
        <v>211</v>
      </c>
      <c r="C689" s="109" t="s">
        <v>55</v>
      </c>
      <c r="D689" s="3">
        <v>1</v>
      </c>
      <c r="E689" s="16">
        <v>55902155</v>
      </c>
      <c r="F689" s="16">
        <v>55902155</v>
      </c>
      <c r="G689" s="181"/>
    </row>
    <row r="690" spans="1:7" ht="45" x14ac:dyDescent="0.25">
      <c r="A690" s="27" t="s">
        <v>864</v>
      </c>
      <c r="B690" s="26" t="s">
        <v>212</v>
      </c>
      <c r="C690" s="109" t="s">
        <v>55</v>
      </c>
      <c r="D690" s="3">
        <v>1</v>
      </c>
      <c r="E690" s="16">
        <v>54410081</v>
      </c>
      <c r="F690" s="16">
        <v>54410081</v>
      </c>
      <c r="G690" s="181"/>
    </row>
    <row r="691" spans="1:7" x14ac:dyDescent="0.25">
      <c r="A691" s="42">
        <v>100</v>
      </c>
      <c r="B691" s="5" t="s">
        <v>918</v>
      </c>
      <c r="C691" s="109"/>
      <c r="D691" s="3"/>
      <c r="E691" s="16"/>
      <c r="F691" s="16"/>
      <c r="G691" s="180">
        <v>6132.9490000000005</v>
      </c>
    </row>
    <row r="692" spans="1:7" x14ac:dyDescent="0.25">
      <c r="A692" s="27" t="s">
        <v>924</v>
      </c>
      <c r="B692" s="26" t="s">
        <v>919</v>
      </c>
      <c r="C692" s="109" t="s">
        <v>3</v>
      </c>
      <c r="D692" s="3">
        <v>17</v>
      </c>
      <c r="E692" s="16"/>
      <c r="F692" s="16"/>
      <c r="G692" s="181">
        <v>107.389</v>
      </c>
    </row>
    <row r="693" spans="1:7" x14ac:dyDescent="0.25">
      <c r="A693" s="27" t="s">
        <v>925</v>
      </c>
      <c r="B693" s="26" t="s">
        <v>921</v>
      </c>
      <c r="C693" s="109" t="s">
        <v>3</v>
      </c>
      <c r="D693" s="3">
        <v>12</v>
      </c>
      <c r="E693" s="16"/>
      <c r="F693" s="16"/>
      <c r="G693" s="181">
        <v>80.34</v>
      </c>
    </row>
    <row r="694" spans="1:7" x14ac:dyDescent="0.25">
      <c r="A694" s="27" t="s">
        <v>926</v>
      </c>
      <c r="B694" s="26" t="s">
        <v>920</v>
      </c>
      <c r="C694" s="109" t="s">
        <v>3</v>
      </c>
      <c r="D694" s="3">
        <v>5</v>
      </c>
      <c r="E694" s="16"/>
      <c r="F694" s="16"/>
      <c r="G694" s="181">
        <v>83.7</v>
      </c>
    </row>
    <row r="695" spans="1:7" ht="30" x14ac:dyDescent="0.25">
      <c r="A695" s="27" t="s">
        <v>927</v>
      </c>
      <c r="B695" s="26" t="s">
        <v>922</v>
      </c>
      <c r="C695" s="109" t="s">
        <v>3</v>
      </c>
      <c r="D695" s="3">
        <v>12</v>
      </c>
      <c r="E695" s="16"/>
      <c r="F695" s="16"/>
      <c r="G695" s="181">
        <v>965.52</v>
      </c>
    </row>
    <row r="696" spans="1:7" ht="30" x14ac:dyDescent="0.25">
      <c r="A696" s="27" t="s">
        <v>928</v>
      </c>
      <c r="B696" s="26" t="s">
        <v>923</v>
      </c>
      <c r="C696" s="109" t="s">
        <v>3</v>
      </c>
      <c r="D696" s="3">
        <v>18</v>
      </c>
      <c r="E696" s="16"/>
      <c r="F696" s="16"/>
      <c r="G696" s="181">
        <v>4896</v>
      </c>
    </row>
    <row r="697" spans="1:7" ht="33" x14ac:dyDescent="0.25">
      <c r="A697" s="27"/>
      <c r="B697" s="173" t="s">
        <v>943</v>
      </c>
      <c r="C697" s="109"/>
      <c r="D697" s="3"/>
      <c r="E697" s="16"/>
      <c r="F697" s="16"/>
      <c r="G697" s="189">
        <v>0</v>
      </c>
    </row>
    <row r="698" spans="1:7" ht="75" x14ac:dyDescent="0.25">
      <c r="A698" s="27"/>
      <c r="B698" s="174" t="s">
        <v>929</v>
      </c>
      <c r="C698" s="109" t="s">
        <v>55</v>
      </c>
      <c r="D698" s="3">
        <v>1</v>
      </c>
      <c r="E698" s="16"/>
      <c r="F698" s="16"/>
      <c r="G698" s="181"/>
    </row>
    <row r="699" spans="1:7" x14ac:dyDescent="0.25">
      <c r="A699" s="27"/>
      <c r="B699" s="6" t="s">
        <v>930</v>
      </c>
      <c r="C699" s="109" t="s">
        <v>55</v>
      </c>
      <c r="D699" s="3">
        <v>1</v>
      </c>
      <c r="E699" s="16"/>
      <c r="F699" s="16"/>
      <c r="G699" s="181"/>
    </row>
    <row r="700" spans="1:7" ht="57" x14ac:dyDescent="0.25">
      <c r="A700" s="16"/>
      <c r="B700" s="124" t="s">
        <v>946</v>
      </c>
      <c r="C700" s="16"/>
      <c r="D700" s="16"/>
      <c r="E700" s="16"/>
      <c r="F700" s="16"/>
      <c r="G700" s="189">
        <v>22000</v>
      </c>
    </row>
    <row r="701" spans="1:7" ht="30" x14ac:dyDescent="0.25">
      <c r="A701" s="27"/>
      <c r="B701" s="26" t="s">
        <v>947</v>
      </c>
      <c r="C701" s="109" t="s">
        <v>55</v>
      </c>
      <c r="D701" s="3">
        <v>1</v>
      </c>
      <c r="E701" s="16"/>
      <c r="F701" s="16"/>
      <c r="G701" s="181">
        <v>22000</v>
      </c>
    </row>
    <row r="702" spans="1:7" ht="30" x14ac:dyDescent="0.25">
      <c r="A702" s="27"/>
      <c r="B702" s="26" t="s">
        <v>948</v>
      </c>
      <c r="C702" s="109" t="s">
        <v>55</v>
      </c>
      <c r="D702" s="3">
        <v>1</v>
      </c>
      <c r="E702" s="16"/>
      <c r="F702" s="16"/>
      <c r="G702" s="181"/>
    </row>
    <row r="703" spans="1:7" x14ac:dyDescent="0.25">
      <c r="A703" s="27"/>
      <c r="B703" s="26"/>
      <c r="C703" s="109"/>
      <c r="D703" s="3"/>
      <c r="E703" s="16"/>
      <c r="F703" s="16"/>
      <c r="G703" s="181"/>
    </row>
    <row r="704" spans="1:7" x14ac:dyDescent="0.25">
      <c r="A704" s="27"/>
      <c r="B704" s="26"/>
      <c r="C704" s="109"/>
      <c r="D704" s="3"/>
      <c r="E704" s="16"/>
      <c r="F704" s="16"/>
      <c r="G704" s="181"/>
    </row>
    <row r="706" spans="4:7" x14ac:dyDescent="0.25">
      <c r="F706" s="90"/>
      <c r="G706" s="190"/>
    </row>
    <row r="707" spans="4:7" x14ac:dyDescent="0.25">
      <c r="D707" s="130"/>
      <c r="E707" s="116"/>
    </row>
    <row r="708" spans="4:7" x14ac:dyDescent="0.25">
      <c r="D708" s="175"/>
      <c r="E708" s="117"/>
    </row>
    <row r="709" spans="4:7" x14ac:dyDescent="0.25">
      <c r="D709" s="176"/>
      <c r="E709" s="115"/>
    </row>
    <row r="713" spans="4:7" x14ac:dyDescent="0.25">
      <c r="E713" s="106"/>
      <c r="F713" s="106"/>
    </row>
  </sheetData>
  <mergeCells count="1">
    <mergeCell ref="A2:G2"/>
  </mergeCells>
  <pageMargins left="0.11811023622047245" right="0.11811023622047245" top="0.55118110236220474" bottom="0.19685039370078741" header="0.31496062992125984" footer="0.31496062992125984"/>
  <pageSetup paperSize="9" scale="6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ИП</vt:lpstr>
      <vt:lpstr>ИП!Заголовки_для_печати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2026-01-28T09:47:15Z</dcterms:modified>
</cp:coreProperties>
</file>